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1\DOCS TRIBUNAL 2022\INFORMES MENSUALES 2022\DICIEMBRE 22\"/>
    </mc:Choice>
  </mc:AlternateContent>
  <xr:revisionPtr revIDLastSave="0" documentId="13_ncr:1_{4056619D-4377-411F-A19C-0079E0A097BB}" xr6:coauthVersionLast="47" xr6:coauthVersionMax="47" xr10:uidLastSave="{00000000-0000-0000-0000-000000000000}"/>
  <bookViews>
    <workbookView xWindow="-120" yWindow="-120" windowWidth="29040" windowHeight="15840" tabRatio="929" firstSheet="1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CONSIG. M.P." sheetId="35" r:id="rId12"/>
    <sheet name="SALIDAS DIF.  MULTA" sheetId="34" r:id="rId13"/>
    <sheet name="JUZGADOS" sheetId="10" r:id="rId14"/>
  </sheets>
  <definedNames>
    <definedName name="_xlnm.Print_Area" localSheetId="7">DOCUMENTACION!$A$1:$D$44</definedName>
    <definedName name="_xlnm.Print_Area" localSheetId="6">'ESTADO DE EBRIEDAD'!$A$1:$I$79</definedName>
    <definedName name="_xlnm.Print_Area" localSheetId="13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4" l="1"/>
  <c r="E27" i="14"/>
  <c r="D17" i="35" l="1"/>
  <c r="C17" i="35"/>
  <c r="I17" i="34" l="1"/>
  <c r="C16" i="1" l="1"/>
  <c r="G36" i="14" l="1"/>
  <c r="C25" i="9" l="1"/>
  <c r="C61" i="18" l="1"/>
  <c r="D16" i="1" l="1"/>
  <c r="C18" i="5" l="1"/>
  <c r="C16" i="3"/>
  <c r="C17" i="2"/>
  <c r="G20" i="10" l="1"/>
  <c r="G19" i="10"/>
  <c r="F22" i="10"/>
  <c r="E22" i="10"/>
  <c r="F14" i="10"/>
  <c r="E14" i="10"/>
  <c r="G12" i="10"/>
  <c r="G11" i="10"/>
  <c r="G17" i="34"/>
  <c r="D17" i="34"/>
  <c r="K16" i="34"/>
  <c r="K14" i="34"/>
  <c r="K12" i="34"/>
  <c r="K10" i="34"/>
  <c r="C17" i="8"/>
  <c r="C40" i="15"/>
  <c r="C37" i="18"/>
  <c r="D37" i="13"/>
  <c r="C37" i="13"/>
  <c r="F27" i="14"/>
  <c r="C27" i="14"/>
  <c r="D17" i="2"/>
  <c r="G14" i="10" l="1"/>
  <c r="G22" i="10"/>
  <c r="G27" i="14"/>
  <c r="E18" i="10"/>
  <c r="E17" i="34" l="1"/>
  <c r="F17" i="34"/>
  <c r="H17" i="34"/>
  <c r="J17" i="34"/>
  <c r="K17" i="34" l="1"/>
  <c r="C15" i="9"/>
  <c r="C31" i="15" l="1"/>
  <c r="B17" i="8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<sst xmlns="http://schemas.openxmlformats.org/spreadsheetml/2006/main" count="308" uniqueCount="205">
  <si>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</si>
  <si>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</si>
  <si>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</si>
  <si>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</si>
  <si>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</si>
  <si>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</si>
  <si>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</si>
  <si>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</si>
  <si>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</si>
  <si>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</si>
  <si>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</si>
  <si>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</si>
  <si>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</si>
  <si>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</si>
  <si>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</si>
  <si>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</si>
  <si>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</si>
  <si>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</si>
  <si>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</si>
  <si>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</si>
  <si>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</si>
  <si>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</si>
  <si>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</si>
  <si>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</si>
  <si>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</si>
  <si>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</si>
  <si>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</si>
  <si>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</si>
  <si>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</si>
  <si>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</si>
  <si>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</si>
  <si>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</si>
  <si>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</si>
  <si>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</si>
  <si>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</si>
  <si>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</si>
  <si>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</si>
  <si>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</si>
  <si>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</si>
  <si>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</si>
  <si>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</si>
  <si>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</si>
  <si>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</si>
  <si>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</si>
  <si>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</si>
  <si>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</si>
  <si>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</si>
  <si>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</si>
  <si>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</si>
  <si>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</si>
  <si>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</si>
  <si>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</si>
  <si>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</si>
  <si>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</si>
  <si>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</si>
  <si>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</si>
  <si>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</si>
  <si>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</si>
  <si>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</si>
  <si>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</si>
  <si>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</si>
  <si>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</si>
  <si>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</si>
  <si>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</si>
  <si>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</si>
  <si>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</si>
  <si>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</si>
  <si>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</si>
  <si>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</si>
  <si>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</si>
  <si>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</si>
  <si>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</si>
  <si>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</si>
  <si>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</si>
  <si>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</si>
  <si>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</si>
  <si>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</si>
  <si>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</si>
  <si>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</si>
  <si>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</si>
  <si>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</si>
  <si>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</si>
  <si>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</si>
  <si>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</si>
  <si>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</si>
  <si>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</si>
  <si>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</si>
  <si>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</si>
  <si>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</si>
  <si>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</si>
  <si>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</si>
  <si>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</si>
  <si>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</si>
  <si>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</si>
  <si>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</si>
  <si>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</si>
  <si>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</si>
  <si>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</si>
  <si>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</si>
  <si>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</si>
  <si>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</si>
  <si>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</si>
  <si>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</si>
  <si>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</si>
  <si>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</si>
  <si>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</si>
  <si>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</si>
  <si>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</si>
  <si>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</si>
  <si>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</si>
  <si>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</si>
  <si>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</si>
  <si>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</si>
  <si>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</si>
  <si>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</si>
  <si>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</si>
  <si>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</si>
  <si>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</si>
  <si>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</si>
  <si>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</si>
  <si>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</si>
  <si>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</si>
  <si>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</si>
  <si>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</si>
  <si>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</si>
  <si>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</si>
  <si>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</si>
  <si>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</si>
  <si>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</si>
  <si>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</si>
  <si>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</si>
  <si>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</si>
  <si>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</si>
  <si>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</si>
  <si>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</si>
  <si>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</si>
  <si>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</si>
  <si>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</si>
  <si>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</si>
  <si>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</si>
  <si>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</si>
  <si>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</si>
  <si>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HORARIO DE ACCIDENTES OCURRIDOS EN EL</t>
  </si>
  <si>
    <t>CRUCEROS NO SEMAFORIZADOS</t>
  </si>
  <si>
    <t>BLVD. EJERCITO MEXICANO</t>
  </si>
  <si>
    <t>EDAD  DE LOS CONDUCTORES INVOLUCRADOS EN ESTADO  DE EBRIEDAD  2022</t>
  </si>
  <si>
    <t>MEDIDAS DE APREMIO</t>
  </si>
  <si>
    <t>RESPONSABLE</t>
  </si>
  <si>
    <t>AFECTADO</t>
  </si>
  <si>
    <t>VEHÍCULOS ILEGALES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</si>
  <si>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</si>
  <si>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</si>
  <si>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</si>
  <si>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</si>
  <si>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</si>
  <si>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</si>
  <si>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</si>
  <si>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JUZGADOS DE PROCEDIMIENTOS</t>
  </si>
  <si>
    <t xml:space="preserve">                             ACCIDENTES VIALES POR HORA</t>
  </si>
  <si>
    <t>BLVD. TORREÓN MATAMOROS Y CALZ. DIVISIÓN DEL NORTE</t>
  </si>
  <si>
    <t>AV. PRESIDENTE CARRANZA Y C. ANTONIO DE JUAMBELZ</t>
  </si>
  <si>
    <t>NUDO MIXTECO</t>
  </si>
  <si>
    <t>S. EVIDENCIA</t>
  </si>
  <si>
    <t>POR EBRIEDAD</t>
  </si>
  <si>
    <t>POR LESIONES</t>
  </si>
  <si>
    <t>POR DAÑOS A PETICION DE LAS PARTES</t>
  </si>
  <si>
    <t xml:space="preserve">            EDADES  DE  LOS CONDUCTORES  QUE PARTICIPARON EN ACCIDENTES VIALES</t>
  </si>
  <si>
    <t xml:space="preserve">                          ACCIDENTES VIALES DICIEMBRE  2022</t>
  </si>
  <si>
    <t>DIC /21</t>
  </si>
  <si>
    <t>DIC/22</t>
  </si>
  <si>
    <t xml:space="preserve">                            CAUSAS DETERMINANTES  DE ACCIDENTES VIALES DICIEMBRE   2022</t>
  </si>
  <si>
    <t>ESTADO  DE   EBRIEDAD  POR HORA DICIEMBRE   2022</t>
  </si>
  <si>
    <t xml:space="preserve">DICIEMBRE </t>
  </si>
  <si>
    <t>DEDICIEMBRE 2022</t>
  </si>
  <si>
    <t>MES DE DICIEMBRE     2022</t>
  </si>
  <si>
    <t xml:space="preserve">VEHÍCULOS    DICIEMBRE </t>
  </si>
  <si>
    <t xml:space="preserve">                   PRINCIPALES CRUCEROS CON MAYOR                                                                                            INCIDENCIA  DE ACCIDENTES </t>
  </si>
  <si>
    <t xml:space="preserve">                                         DETENIDOS DICIEMBRE    2022</t>
  </si>
  <si>
    <t xml:space="preserve">                   ASUNTOS VIALES CONSIGNADOS  AL M.P. DICIEMBRE    2021 - 2022</t>
  </si>
  <si>
    <t xml:space="preserve">                           SALIDAS DIFERENTES A LA MULTA DICIEMBRE     2022</t>
  </si>
  <si>
    <t>D I C I E M B R E   2 0 2 2</t>
  </si>
  <si>
    <t xml:space="preserve"> DICIEMBRE 2022</t>
  </si>
  <si>
    <t>BLVD. TORREÓN MATAMOROS SOBRE DESNIVEL PEDRO RDZ. TRIANA</t>
  </si>
  <si>
    <t>BLVD. CONSTITUCIÓN Y C. LIMA</t>
  </si>
  <si>
    <t>AV. MARIANO LÓPEZ ORTIZ Y AV. ZACATECAS</t>
  </si>
  <si>
    <t xml:space="preserve">BLVD. PEDRO RDZ. TRIANA Y CALZ. MANUEL GÓMEZ MORIN </t>
  </si>
  <si>
    <t>BLVD. TORREÓN MATAMOROS Y PASEO UNIVERSIDAD</t>
  </si>
  <si>
    <t>BLVD. REVOLUCIÓN Y C. LEANDRO VALLE</t>
  </si>
  <si>
    <t>BLVD. REVOLUCIÓN Y CALZ. SALTILLO 400</t>
  </si>
  <si>
    <t>BLVD. CONSTITUCIÓN Y C. MONTEVIDEO</t>
  </si>
  <si>
    <t>BLVD. TORREÓN MATAMOROS Y CALZ. VALLE ORIENTE</t>
  </si>
  <si>
    <t>BLVD. PEDRO RDZ. TRIANA Y CALZ. SECCIÓN 38</t>
  </si>
  <si>
    <t>BLVD. TORREÓN MATAMOROS Y CALZ. XOCHIMILCO</t>
  </si>
  <si>
    <t>CALZ. SALTILLO 400 Y PASEO DE LOS CALVOS</t>
  </si>
  <si>
    <t>BLVD. REVOLUCIÓN Y CALZ. MATIAS ROMAN</t>
  </si>
  <si>
    <t>BLVD. REVOLUCIÓN Y C. BELIGICA</t>
  </si>
  <si>
    <t>C. AUTOPISTA IBEROAMERICANA SOBRE PUENTE DE LA IBERO</t>
  </si>
  <si>
    <t>C. GEMINIS Y C. PROLONG. SAN MATIAS</t>
  </si>
  <si>
    <t>BLVD. TORREÓN MATAMOROS FTE AL CAMPO MILITAR</t>
  </si>
  <si>
    <t>BLVD. EJERCITO MEXICANO Y SOBRE PUENTE VILLA FLORIDA</t>
  </si>
  <si>
    <t>BLVD. EJERCITO MEXICANO Y C. SAN PDRO</t>
  </si>
  <si>
    <t>BLVD. EJERCITO MEXICANO SOBRE PUENTE ELEVADO ALAMOS</t>
  </si>
  <si>
    <t>BLVD. EJERCITO MEXICANO Y AV. PROLONG BRAVO OTE</t>
  </si>
  <si>
    <t>BLVD. EJERCITO MEXICANO Y DIFERENTES PUNTOS</t>
  </si>
  <si>
    <t>FALTA DE MERITOS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</si>
</sst>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5" fillId="0" borderId="0" xfId="2" applyAlignment="1">
      <alignment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3" fontId="20" fillId="0" borderId="3" xfId="2" applyNumberFormat="1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5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0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0" xfId="2" applyFont="1" applyBorder="1" applyAlignment="1">
      <alignment horizontal="center" vertical="center" wrapText="1"/>
    </xf>
    <xf numFmtId="3" fontId="8" fillId="0" borderId="61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1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2" fillId="0" borderId="0" xfId="2" applyFont="1"/>
    <xf numFmtId="0" fontId="26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8" fillId="0" borderId="3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8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1" fillId="0" borderId="3" xfId="2" applyFont="1" applyBorder="1" applyAlignment="1">
      <alignment horizontal="center" vertical="center" wrapText="1" readingOrder="1"/>
    </xf>
    <xf numFmtId="0" fontId="24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/>
    </xf>
    <xf numFmtId="0" fontId="38" fillId="0" borderId="54" xfId="2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8" fillId="0" borderId="16" xfId="2" applyFont="1" applyBorder="1" applyAlignment="1">
      <alignment horizontal="center" vertical="center"/>
    </xf>
    <xf numFmtId="0" fontId="38" fillId="0" borderId="62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8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27" fillId="0" borderId="0" xfId="2" applyFont="1"/>
    <xf numFmtId="0" fontId="43" fillId="0" borderId="6" xfId="0" applyFont="1" applyBorder="1" applyAlignment="1">
      <alignment horizontal="left" vertical="center" wrapText="1"/>
    </xf>
    <xf numFmtId="0" fontId="43" fillId="0" borderId="10" xfId="0" quotePrefix="1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/>
    </xf>
    <xf numFmtId="49" fontId="34" fillId="0" borderId="8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0" fontId="41" fillId="0" borderId="0" xfId="2" applyFont="1" applyAlignment="1">
      <alignment vertical="center"/>
    </xf>
    <xf numFmtId="0" fontId="41" fillId="0" borderId="0" xfId="2" applyFont="1" applyAlignment="1">
      <alignment vertical="center" wrapText="1"/>
    </xf>
    <xf numFmtId="0" fontId="42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2" fillId="0" borderId="7" xfId="2" applyFont="1" applyBorder="1" applyAlignment="1">
      <alignment horizontal="center"/>
    </xf>
    <xf numFmtId="0" fontId="32" fillId="0" borderId="13" xfId="2" applyFont="1" applyBorder="1" applyAlignment="1">
      <alignment horizontal="center"/>
    </xf>
    <xf numFmtId="0" fontId="33" fillId="0" borderId="7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2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27" xfId="0" applyFont="1" applyBorder="1" applyAlignment="1">
      <alignment horizontal="center" wrapText="1"/>
    </xf>
    <xf numFmtId="0" fontId="36" fillId="0" borderId="28" xfId="0" applyFont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6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63" xfId="0" applyFont="1" applyBorder="1"/>
    <xf numFmtId="0" fontId="26" fillId="0" borderId="56" xfId="0" applyFont="1" applyBorder="1"/>
    <xf numFmtId="0" fontId="26" fillId="0" borderId="57" xfId="0" applyFont="1" applyBorder="1"/>
    <xf numFmtId="0" fontId="25" fillId="0" borderId="14" xfId="0" applyFont="1" applyBorder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0" fillId="5" borderId="6" xfId="0" applyFont="1" applyFill="1" applyBorder="1" applyAlignment="1">
      <alignment horizontal="left" vertical="center" wrapText="1"/>
    </xf>
    <xf numFmtId="0" fontId="37" fillId="5" borderId="2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8" fillId="0" borderId="14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left"/>
    </xf>
    <xf numFmtId="0" fontId="49" fillId="0" borderId="2" xfId="0" applyFont="1" applyBorder="1" applyAlignment="1">
      <alignment horizontal="center"/>
    </xf>
    <xf numFmtId="0" fontId="10" fillId="0" borderId="0" xfId="0" applyFont="1"/>
    <xf numFmtId="0" fontId="50" fillId="0" borderId="8" xfId="0" applyFont="1" applyBorder="1" applyAlignment="1">
      <alignment horizontal="center" vertical="center"/>
    </xf>
    <xf numFmtId="0" fontId="50" fillId="0" borderId="2" xfId="0" applyFont="1" applyBorder="1" applyAlignment="1">
      <alignment horizontal="left" vertical="center"/>
    </xf>
    <xf numFmtId="0" fontId="51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center" vertical="center"/>
    </xf>
    <xf numFmtId="0" fontId="8" fillId="0" borderId="0" xfId="0" quotePrefix="1" applyFont="1"/>
    <xf numFmtId="0" fontId="36" fillId="0" borderId="16" xfId="0" applyFont="1" applyBorder="1" applyAlignment="1">
      <alignment horizontal="center" wrapText="1"/>
    </xf>
    <xf numFmtId="0" fontId="47" fillId="0" borderId="0" xfId="0" applyFont="1" applyAlignment="1">
      <alignment horizontal="left" vertical="center"/>
    </xf>
    <xf numFmtId="0" fontId="27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1" fillId="0" borderId="0" xfId="2" applyFont="1" applyAlignment="1">
      <alignment horizontal="left" vertical="center"/>
    </xf>
    <xf numFmtId="0" fontId="41" fillId="0" borderId="0" xfId="2" applyFont="1" applyAlignment="1">
      <alignment horizontal="center" vertical="center" wrapText="1"/>
    </xf>
    <xf numFmtId="0" fontId="44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1" fillId="0" borderId="0" xfId="2" applyFont="1" applyAlignment="1">
      <alignment horizontal="left" vertical="center" wrapText="1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8" fillId="0" borderId="0" xfId="2" applyFont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5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2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DIC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266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340</c:v>
                </c:pt>
                <c:pt idx="1">
                  <c:v>18</c:v>
                </c:pt>
                <c:pt idx="2">
                  <c:v>14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1810176"/>
        <c:axId val="203700416"/>
        <c:axId val="0"/>
      </c:bar3DChart>
      <c:catAx>
        <c:axId val="14181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3700416"/>
        <c:crosses val="autoZero"/>
        <c:auto val="1"/>
        <c:lblAlgn val="ctr"/>
        <c:lblOffset val="100"/>
        <c:noMultiLvlLbl val="0"/>
      </c:catAx>
      <c:valAx>
        <c:axId val="203700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18101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 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413</c:v>
                </c:pt>
                <c:pt idx="1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883</c:v>
                </c:pt>
                <c:pt idx="1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0936704"/>
        <c:axId val="139225344"/>
        <c:axId val="0"/>
      </c:bar3DChart>
      <c:catAx>
        <c:axId val="18093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9225344"/>
        <c:crosses val="autoZero"/>
        <c:auto val="1"/>
        <c:lblAlgn val="ctr"/>
        <c:lblOffset val="100"/>
        <c:noMultiLvlLbl val="0"/>
      </c:catAx>
      <c:valAx>
        <c:axId val="139225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936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DIC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19</c:v>
                </c:pt>
                <c:pt idx="1">
                  <c:v>18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811136"/>
        <c:axId val="139229952"/>
        <c:axId val="0"/>
      </c:bar3DChart>
      <c:catAx>
        <c:axId val="182811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229952"/>
        <c:crosses val="autoZero"/>
        <c:auto val="1"/>
        <c:lblAlgn val="ctr"/>
        <c:lblOffset val="100"/>
        <c:noMultiLvlLbl val="0"/>
      </c:catAx>
      <c:valAx>
        <c:axId val="13922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811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MULTA'!$J$9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MULTA'!$J$17</c:f>
              <c:numCache>
                <c:formatCode>General</c:formatCode>
                <c:ptCount val="1"/>
                <c:pt idx="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3604480"/>
        <c:axId val="204926336"/>
        <c:axId val="0"/>
      </c:bar3DChart>
      <c:catAx>
        <c:axId val="203604480"/>
        <c:scaling>
          <c:orientation val="minMax"/>
        </c:scaling>
        <c:delete val="1"/>
        <c:axPos val="b"/>
        <c:majorTickMark val="none"/>
        <c:minorTickMark val="none"/>
        <c:tickLblPos val="nextTo"/>
        <c:crossAx val="204926336"/>
        <c:crosses val="autoZero"/>
        <c:auto val="1"/>
        <c:lblAlgn val="ctr"/>
        <c:lblOffset val="100"/>
        <c:noMultiLvlLbl val="0"/>
      </c:catAx>
      <c:valAx>
        <c:axId val="20492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360448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89376512"/>
        <c:axId val="142017088"/>
        <c:axId val="0"/>
      </c:bar3DChart>
      <c:catAx>
        <c:axId val="18937651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2017088"/>
        <c:crosses val="autoZero"/>
        <c:auto val="1"/>
        <c:lblAlgn val="ctr"/>
        <c:lblOffset val="100"/>
        <c:noMultiLvlLbl val="0"/>
      </c:catAx>
      <c:valAx>
        <c:axId val="142017088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937651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DIC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19</c:v>
                </c:pt>
                <c:pt idx="3">
                  <c:v>40</c:v>
                </c:pt>
                <c:pt idx="4">
                  <c:v>47</c:v>
                </c:pt>
                <c:pt idx="5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23</c:v>
                </c:pt>
                <c:pt idx="3">
                  <c:v>43</c:v>
                </c:pt>
                <c:pt idx="4">
                  <c:v>76</c:v>
                </c:pt>
                <c:pt idx="5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1804416"/>
        <c:axId val="203716224"/>
        <c:axId val="0"/>
      </c:bar3DChart>
      <c:catAx>
        <c:axId val="151804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3716224"/>
        <c:crosses val="autoZero"/>
        <c:auto val="1"/>
        <c:lblAlgn val="ctr"/>
        <c:lblOffset val="100"/>
        <c:noMultiLvlLbl val="0"/>
      </c:catAx>
      <c:valAx>
        <c:axId val="203716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1804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DIC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25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8262528"/>
        <c:axId val="203721536"/>
        <c:axId val="0"/>
      </c:bar3DChart>
      <c:catAx>
        <c:axId val="17826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3721536"/>
        <c:crosses val="autoZero"/>
        <c:auto val="1"/>
        <c:lblAlgn val="ctr"/>
        <c:lblOffset val="100"/>
        <c:noMultiLvlLbl val="0"/>
      </c:catAx>
      <c:valAx>
        <c:axId val="20372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262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DIC 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DIC/22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8524160"/>
        <c:axId val="204483392"/>
        <c:axId val="0"/>
      </c:bar3DChart>
      <c:catAx>
        <c:axId val="17852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483392"/>
        <c:crosses val="autoZero"/>
        <c:auto val="1"/>
        <c:lblAlgn val="ctr"/>
        <c:lblOffset val="100"/>
        <c:noMultiLvlLbl val="0"/>
      </c:catAx>
      <c:valAx>
        <c:axId val="204483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524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  <c:pt idx="12">
                  <c:v>21</c:v>
                </c:pt>
                <c:pt idx="13">
                  <c:v>28</c:v>
                </c:pt>
                <c:pt idx="14">
                  <c:v>31</c:v>
                </c:pt>
                <c:pt idx="15">
                  <c:v>17</c:v>
                </c:pt>
                <c:pt idx="16">
                  <c:v>32</c:v>
                </c:pt>
                <c:pt idx="17">
                  <c:v>24</c:v>
                </c:pt>
                <c:pt idx="18">
                  <c:v>28</c:v>
                </c:pt>
                <c:pt idx="19">
                  <c:v>27</c:v>
                </c:pt>
                <c:pt idx="20">
                  <c:v>20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79021312"/>
        <c:axId val="204882496"/>
        <c:axId val="0"/>
      </c:bar3DChart>
      <c:catAx>
        <c:axId val="179021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4882496"/>
        <c:crosses val="autoZero"/>
        <c:auto val="1"/>
        <c:lblAlgn val="ctr"/>
        <c:lblOffset val="100"/>
        <c:noMultiLvlLbl val="0"/>
      </c:catAx>
      <c:valAx>
        <c:axId val="2048824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7902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  <c:pt idx="12">
                  <c:v>21</c:v>
                </c:pt>
                <c:pt idx="13">
                  <c:v>28</c:v>
                </c:pt>
                <c:pt idx="14">
                  <c:v>31</c:v>
                </c:pt>
                <c:pt idx="15">
                  <c:v>17</c:v>
                </c:pt>
                <c:pt idx="16">
                  <c:v>32</c:v>
                </c:pt>
                <c:pt idx="17">
                  <c:v>24</c:v>
                </c:pt>
                <c:pt idx="18">
                  <c:v>28</c:v>
                </c:pt>
                <c:pt idx="19">
                  <c:v>27</c:v>
                </c:pt>
                <c:pt idx="20">
                  <c:v>20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571264"/>
        <c:axId val="204913408"/>
        <c:axId val="0"/>
      </c:bar3DChart>
      <c:catAx>
        <c:axId val="178571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4913408"/>
        <c:crosses val="autoZero"/>
        <c:auto val="1"/>
        <c:lblAlgn val="ctr"/>
        <c:lblOffset val="100"/>
        <c:noMultiLvlLbl val="0"/>
      </c:catAx>
      <c:valAx>
        <c:axId val="20491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857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9342848"/>
        <c:axId val="205602816"/>
        <c:axId val="0"/>
      </c:bar3DChart>
      <c:catAx>
        <c:axId val="179342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5602816"/>
        <c:crosses val="autoZero"/>
        <c:auto val="1"/>
        <c:lblAlgn val="ctr"/>
        <c:lblOffset val="100"/>
        <c:noMultiLvlLbl val="0"/>
      </c:catAx>
      <c:valAx>
        <c:axId val="20560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934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384</c:v>
                </c:pt>
                <c:pt idx="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0200960"/>
        <c:axId val="226896128"/>
        <c:axId val="0"/>
      </c:bar3DChart>
      <c:catAx>
        <c:axId val="180200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26896128"/>
        <c:crosses val="autoZero"/>
        <c:auto val="1"/>
        <c:lblAlgn val="ctr"/>
        <c:lblOffset val="100"/>
        <c:noMultiLvlLbl val="0"/>
      </c:catAx>
      <c:valAx>
        <c:axId val="226896128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8020096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1828800</xdr:colOff>
      <xdr:row>42</xdr:row>
      <xdr:rowOff>86543</xdr:rowOff>
    </xdr:from>
    <xdr:to>
      <xdr:col>2</xdr:col>
      <xdr:colOff>4029075</xdr:colOff>
      <xdr:row>47</xdr:row>
      <xdr:rowOff>109105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78303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942975</xdr:colOff>
      <xdr:row>5</xdr:row>
      <xdr:rowOff>228600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95325" y="38100"/>
          <a:ext cx="8096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712449" y="571500"/>
          <a:ext cx="157794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520700" y="1967819"/>
          <a:ext cx="988020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74698" y="2067513"/>
          <a:ext cx="9763126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7820025"/>
          <a:ext cx="2393950" cy="88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</xdr:colOff>
      <xdr:row>2</xdr:row>
      <xdr:rowOff>76200</xdr:rowOff>
    </xdr:from>
    <xdr:to>
      <xdr:col>1</xdr:col>
      <xdr:colOff>1193800</xdr:colOff>
      <xdr:row>9</xdr:row>
      <xdr:rowOff>25400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419100" y="4572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590288</xdr:colOff>
      <xdr:row>0</xdr:row>
      <xdr:rowOff>0</xdr:rowOff>
    </xdr:from>
    <xdr:to>
      <xdr:col>11</xdr:col>
      <xdr:colOff>714375</xdr:colOff>
      <xdr:row>6</xdr:row>
      <xdr:rowOff>66675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39138" y="0"/>
          <a:ext cx="1209937" cy="1428750"/>
        </a:xfrm>
        <a:prstGeom prst="rect">
          <a:avLst/>
        </a:prstGeom>
      </xdr:spPr>
    </xdr:pic>
    <xdr:clientData/>
  </xdr:twoCellAnchor>
  <xdr:twoCellAnchor>
    <xdr:from>
      <xdr:col>1</xdr:col>
      <xdr:colOff>295277</xdr:colOff>
      <xdr:row>5</xdr:row>
      <xdr:rowOff>21544</xdr:rowOff>
    </xdr:from>
    <xdr:to>
      <xdr:col>10</xdr:col>
      <xdr:colOff>666751</xdr:colOff>
      <xdr:row>5</xdr:row>
      <xdr:rowOff>67263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7" y="1221694"/>
          <a:ext cx="985837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714375</xdr:colOff>
      <xdr:row>6</xdr:row>
      <xdr:rowOff>14557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22324" y="1330913"/>
          <a:ext cx="97409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34</xdr:row>
      <xdr:rowOff>135772</xdr:rowOff>
    </xdr:from>
    <xdr:to>
      <xdr:col>3</xdr:col>
      <xdr:colOff>542925</xdr:colOff>
      <xdr:row>39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18</xdr:row>
      <xdr:rowOff>57150</xdr:rowOff>
    </xdr:from>
    <xdr:to>
      <xdr:col>9</xdr:col>
      <xdr:colOff>704850</xdr:colOff>
      <xdr:row>34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76201</xdr:rowOff>
    </xdr:from>
    <xdr:to>
      <xdr:col>2</xdr:col>
      <xdr:colOff>971550</xdr:colOff>
      <xdr:row>4</xdr:row>
      <xdr:rowOff>104776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1"/>
          <a:ext cx="904875" cy="10668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212381</xdr:colOff>
      <xdr:row>1</xdr:row>
      <xdr:rowOff>304801</xdr:rowOff>
    </xdr:from>
    <xdr:to>
      <xdr:col>17</xdr:col>
      <xdr:colOff>173770</xdr:colOff>
      <xdr:row>5</xdr:row>
      <xdr:rowOff>19051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346606" y="466726"/>
          <a:ext cx="1161539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29</xdr:row>
      <xdr:rowOff>140955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5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29</xdr:row>
      <xdr:rowOff>76200</xdr:rowOff>
    </xdr:from>
    <xdr:to>
      <xdr:col>1</xdr:col>
      <xdr:colOff>2692400</xdr:colOff>
      <xdr:row>34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058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8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1435100</xdr:colOff>
      <xdr:row>5</xdr:row>
      <xdr:rowOff>76200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38099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1384300</xdr:colOff>
      <xdr:row>6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209550</xdr:rowOff>
    </xdr:from>
    <xdr:to>
      <xdr:col>8</xdr:col>
      <xdr:colOff>364770</xdr:colOff>
      <xdr:row>5</xdr:row>
      <xdr:rowOff>133350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229600" y="209550"/>
          <a:ext cx="1060095" cy="1285875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</xdr:row>
      <xdr:rowOff>209550</xdr:rowOff>
    </xdr:from>
    <xdr:to>
      <xdr:col>7</xdr:col>
      <xdr:colOff>0</xdr:colOff>
      <xdr:row>4</xdr:row>
      <xdr:rowOff>255269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04848" y="1285875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66676</xdr:rowOff>
    </xdr:from>
    <xdr:to>
      <xdr:col>1</xdr:col>
      <xdr:colOff>733425</xdr:colOff>
      <xdr:row>4</xdr:row>
      <xdr:rowOff>104775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04800" y="66676"/>
          <a:ext cx="990600" cy="11144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5</xdr:row>
      <xdr:rowOff>19051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81</xdr:row>
      <xdr:rowOff>76200</xdr:rowOff>
    </xdr:from>
    <xdr:to>
      <xdr:col>4</xdr:col>
      <xdr:colOff>847725</xdr:colOff>
      <xdr:row>85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19049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42925" y="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180113</xdr:colOff>
      <xdr:row>1</xdr:row>
      <xdr:rowOff>38100</xdr:rowOff>
    </xdr:from>
    <xdr:to>
      <xdr:col>8</xdr:col>
      <xdr:colOff>428625</xdr:colOff>
      <xdr:row>5</xdr:row>
      <xdr:rowOff>95251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171588" y="20002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209550</xdr:colOff>
      <xdr:row>73</xdr:row>
      <xdr:rowOff>304800</xdr:rowOff>
    </xdr:from>
    <xdr:to>
      <xdr:col>8</xdr:col>
      <xdr:colOff>485775</xdr:colOff>
      <xdr:row>78</xdr:row>
      <xdr:rowOff>11754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2679025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34</xdr:row>
      <xdr:rowOff>152400</xdr:rowOff>
    </xdr:from>
    <xdr:to>
      <xdr:col>8</xdr:col>
      <xdr:colOff>390525</xdr:colOff>
      <xdr:row>37</xdr:row>
      <xdr:rowOff>107004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10871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</xdr:row>
      <xdr:rowOff>47625</xdr:rowOff>
    </xdr:from>
    <xdr:to>
      <xdr:col>1</xdr:col>
      <xdr:colOff>1114425</xdr:colOff>
      <xdr:row>4</xdr:row>
      <xdr:rowOff>142874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20955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2647950</xdr:colOff>
      <xdr:row>40</xdr:row>
      <xdr:rowOff>342901</xdr:rowOff>
    </xdr:from>
    <xdr:to>
      <xdr:col>2</xdr:col>
      <xdr:colOff>839871</xdr:colOff>
      <xdr:row>43</xdr:row>
      <xdr:rowOff>135580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1496676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28574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7</xdr:row>
      <xdr:rowOff>88900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30</xdr:row>
      <xdr:rowOff>25400</xdr:rowOff>
    </xdr:from>
    <xdr:to>
      <xdr:col>2</xdr:col>
      <xdr:colOff>457200</xdr:colOff>
      <xdr:row>35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39</xdr:row>
      <xdr:rowOff>76200</xdr:rowOff>
    </xdr:from>
    <xdr:to>
      <xdr:col>13</xdr:col>
      <xdr:colOff>276196</xdr:colOff>
      <xdr:row>49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151719</xdr:rowOff>
    </xdr:from>
    <xdr:to>
      <xdr:col>11</xdr:col>
      <xdr:colOff>66276</xdr:colOff>
      <xdr:row>46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46</xdr:row>
      <xdr:rowOff>60913</xdr:rowOff>
    </xdr:from>
    <xdr:to>
      <xdr:col>11</xdr:col>
      <xdr:colOff>203199</xdr:colOff>
      <xdr:row>46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74</xdr:row>
      <xdr:rowOff>177800</xdr:rowOff>
    </xdr:from>
    <xdr:to>
      <xdr:col>14</xdr:col>
      <xdr:colOff>139700</xdr:colOff>
      <xdr:row>79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1676400</xdr:colOff>
      <xdr:row>5</xdr:row>
      <xdr:rowOff>38100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308100" cy="1473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38</xdr:row>
      <xdr:rowOff>63500</xdr:rowOff>
    </xdr:from>
    <xdr:to>
      <xdr:col>1</xdr:col>
      <xdr:colOff>800100</xdr:colOff>
      <xdr:row>45</xdr:row>
      <xdr:rowOff>88900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4300" y="9601200"/>
          <a:ext cx="1181100" cy="1473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1" dataDxfId="129" headerRowBorderDxfId="130" tableBorderDxfId="128" totalsRowBorderDxfId="127">
  <tableColumns count="3">
    <tableColumn id="1" xr3:uid="{00000000-0010-0000-0000-000001000000}" name="CONCEPTO" dataDxfId="126"/>
    <tableColumn id="2" xr3:uid="{00000000-0010-0000-0000-000002000000}" name="DIC /21" dataDxfId="125"/>
    <tableColumn id="3" xr3:uid="{00000000-0010-0000-0000-000003000000}" name="DIC/22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2" dataDxfId="60" headerRowBorderDxfId="61" tableBorderDxfId="59" headerRowCellStyle="Normal 2">
  <tableColumns count="2">
    <tableColumn id="1" xr3:uid="{00000000-0010-0000-0900-000001000000}" name="VEHICULO" dataDxfId="58" dataCellStyle="Normal 2"/>
    <tableColumn id="2" xr3:uid="{00000000-0010-0000-0900-000002000000}" name="CANTIDAD" dataDxfId="57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55" headerRowBorderDxfId="56" tableBorderDxfId="54">
  <tableColumns count="2">
    <tableColumn id="1" xr3:uid="{00000000-0010-0000-0A00-000001000000}" name="CONCEPTO" dataDxfId="53"/>
    <tableColumn id="2" xr3:uid="{00000000-0010-0000-0A00-000002000000}" name="Columna1" dataDxfId="52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1" totalsRowShown="0" headerRowDxfId="51" dataDxfId="49" headerRowBorderDxfId="50" tableBorderDxfId="48" totalsRowBorderDxfId="47">
  <tableColumns count="2">
    <tableColumn id="1" xr3:uid="{00000000-0010-0000-0B00-000001000000}" name="CRUCERO" dataDxfId="46"/>
    <tableColumn id="2" xr3:uid="{00000000-0010-0000-0B00-000002000000}" name="No. INCIDENTES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44" dataDxfId="42" headerRowBorderDxfId="43" tableBorderDxfId="41">
  <tableColumns count="3">
    <tableColumn id="1" xr3:uid="{00000000-0010-0000-0C00-000001000000}" name="CONCEPTO" dataDxfId="40"/>
    <tableColumn id="2" xr3:uid="{00000000-0010-0000-0C00-000002000000}" name="DIC /21" dataDxfId="39"/>
    <tableColumn id="3" xr3:uid="{00000000-0010-0000-0C00-000003000000}" name="DIC/22" dataDxfId="38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a1" displayName="Tabla1" ref="B12:D17" totalsRowShown="0" headerRowDxfId="37" dataDxfId="35" headerRowBorderDxfId="36" tableBorderDxfId="34">
  <tableColumns count="3">
    <tableColumn id="1" xr3:uid="{00000000-0010-0000-0D00-000001000000}" name="CONCEPTO" dataDxfId="33"/>
    <tableColumn id="2" xr3:uid="{00000000-0010-0000-0D00-000002000000}" name="DIC /21" dataDxfId="32"/>
    <tableColumn id="3" xr3:uid="{00000000-0010-0000-0D00-000003000000}" name="DIC/22" dataDxfId="31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9:K17" totalsRowShown="0" headerRowDxfId="30" dataDxfId="28" headerRowBorderDxfId="29" tableBorderDxfId="27">
  <tableColumns count="9">
    <tableColumn id="1" xr3:uid="{00000000-0010-0000-0E00-000001000000}" name="Columna1" dataDxfId="26"/>
    <tableColumn id="2" xr3:uid="{00000000-0010-0000-0E00-000002000000}" name="CUMPLIDOS" dataDxfId="25"/>
    <tableColumn id="3" xr3:uid="{00000000-0010-0000-0E00-000003000000}" name="ACTIVIDAD" dataDxfId="24"/>
    <tableColumn id="4" xr3:uid="{00000000-0010-0000-0E00-000004000000}" name="AMONESTADOS" dataDxfId="23"/>
    <tableColumn id="5" xr3:uid="{00000000-0010-0000-0E00-000005000000}" name="PREESC. MÉDICA" dataDxfId="22"/>
    <tableColumn id="6" xr3:uid="{00000000-0010-0000-0E00-000006000000}" name="A.A." dataDxfId="21"/>
    <tableColumn id="8" xr3:uid="{00000000-0010-0000-0E00-000008000000}" name="S. EVIDENCIA" dataDxfId="20"/>
    <tableColumn id="7" xr3:uid="{00000000-0010-0000-0E00-000007000000}" name="FALTA DE MERIT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G14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7:G22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E15+E16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3" dataDxfId="121" headerRowBorderDxfId="122" tableBorderDxfId="120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9" dataCellStyle="Normal 2"/>
    <tableColumn id="2" xr3:uid="{00000000-0010-0000-0100-000002000000}" name="DIC /21" dataDxfId="118" dataCellStyle="Normal 2"/>
    <tableColumn id="3" xr3:uid="{00000000-0010-0000-0100-000003000000}" name="DIC/22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6" dataDxfId="114" headerRowBorderDxfId="115" tableBorderDxfId="113">
  <tableColumns count="3">
    <tableColumn id="1" xr3:uid="{00000000-0010-0000-0200-000001000000}" name="CONCEPTO" dataDxfId="112" dataCellStyle="Normal 2"/>
    <tableColumn id="2" xr3:uid="{00000000-0010-0000-0200-000002000000}" name="DIC /21" dataDxfId="111" dataCellStyle="Normal 2"/>
    <tableColumn id="3" xr3:uid="{00000000-0010-0000-0200-000003000000}" name="DIC/22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9" dataDxfId="107" headerRowBorderDxfId="108" tableBorderDxfId="106">
  <tableColumns count="3">
    <tableColumn id="1" xr3:uid="{00000000-0010-0000-0300-000001000000}" name="CONCEPTO" dataDxfId="105" dataCellStyle="Normal 2"/>
    <tableColumn id="2" xr3:uid="{00000000-0010-0000-0300-000002000000}" name="DIC /21" dataDxfId="104" dataCellStyle="Normal 2"/>
    <tableColumn id="3" xr3:uid="{00000000-0010-0000-0300-000003000000}" name="DIC/22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2" dataDxfId="100" headerRowBorderDxfId="101" tableBorderDxfId="99" headerRowCellStyle="Normal 2">
  <tableColumns count="6">
    <tableColumn id="1" xr3:uid="{00000000-0010-0000-0400-000001000000}" name="EDAD" dataDxfId="98"/>
    <tableColumn id="2" xr3:uid="{00000000-0010-0000-0400-000002000000}" name="CHOQUES" dataDxfId="97"/>
    <tableColumn id="3" xr3:uid="{00000000-0010-0000-0400-000003000000}" name="ATROPELLOS" dataDxfId="96"/>
    <tableColumn id="4" xr3:uid="{00000000-0010-0000-0400-000004000000}" name="VOLCADURAS" dataDxfId="95"/>
    <tableColumn id="5" xr3:uid="{00000000-0010-0000-0400-000005000000}" name="CAIDA DE PERSONA" dataDxfId="94"/>
    <tableColumn id="6" xr3:uid="{00000000-0010-0000-0400-000006000000}" name="COMPUTO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2" dataDxfId="90" headerRowBorderDxfId="91" tableBorderDxfId="89" headerRowCellStyle="Normal 2" dataCellStyle="Normal 2">
  <tableColumns count="6">
    <tableColumn id="1" xr3:uid="{00000000-0010-0000-0500-000001000000}" name="HORA" dataDxfId="88"/>
    <tableColumn id="2" xr3:uid="{00000000-0010-0000-0500-000002000000}" name="CHOQUES" dataDxfId="87" dataCellStyle="Normal 2"/>
    <tableColumn id="3" xr3:uid="{00000000-0010-0000-0500-000003000000}" name="ATROPELLOS" dataDxfId="86" dataCellStyle="Normal 2"/>
    <tableColumn id="4" xr3:uid="{00000000-0010-0000-0500-000004000000}" name="VOLCADURAS" dataDxfId="85" dataCellStyle="Normal 2"/>
    <tableColumn id="5" xr3:uid="{00000000-0010-0000-0500-000005000000}" name="CAIDA DE PERSONA" dataDxfId="84" dataCellStyle="Normal 2"/>
    <tableColumn id="6" xr3:uid="{00000000-0010-0000-0500-000006000000}" name="COMPUTO" dataDxfId="83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2" dataDxfId="80" headerRowBorderDxfId="81" tableBorderDxfId="79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8"/>
    <tableColumn id="2" xr3:uid="{00000000-0010-0000-0600-000002000000}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1" totalsRowShown="0" headerRowDxfId="76" dataDxfId="74" headerRowBorderDxfId="75" tableBorderDxfId="73" totalsRowBorderDxfId="72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1"/>
    <tableColumn id="2" xr3:uid="{00000000-0010-0000-0700-000002000000}" name="ESTADO  DE EBRIEDAD" dataDxfId="7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6:C68" totalsRowShown="0" headerRowDxfId="69" dataDxfId="67" headerRowBorderDxfId="68" tableBorderDxfId="66" totalsRowBorderDxfId="65" headerRowCellStyle="Normal 2">
  <autoFilter ref="B66:C68" xr:uid="{00000000-0009-0000-0100-000016000000}"/>
  <tableColumns count="2">
    <tableColumn id="1" xr3:uid="{00000000-0010-0000-0800-000001000000}" name="GENERO " dataDxfId="64" dataCellStyle="Normal 2"/>
    <tableColumn id="2" xr3:uid="{00000000-0010-0000-0800-000002000000}" name="E.E." dataDxfId="63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7" zoomScale="75" zoomScaleNormal="75" zoomScaleSheetLayoutView="75" zoomScalePageLayoutView="75" workbookViewId="0">
      <selection activeCell="F11" sqref="F11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04" t="s">
        <v>167</v>
      </c>
      <c r="C2" s="304"/>
      <c r="D2" s="304"/>
      <c r="E2" s="304"/>
      <c r="F2" s="304"/>
      <c r="G2" s="304"/>
      <c r="H2" s="304"/>
    </row>
    <row r="3" spans="2:8" ht="34.5" customHeight="1">
      <c r="B3" s="304"/>
      <c r="C3" s="304"/>
      <c r="D3" s="304"/>
      <c r="E3" s="304"/>
      <c r="F3" s="304"/>
      <c r="G3" s="304"/>
      <c r="H3" s="304"/>
    </row>
    <row r="4" spans="2:8" ht="50.25" customHeight="1">
      <c r="B4" s="304"/>
      <c r="C4" s="304"/>
      <c r="D4" s="304"/>
      <c r="E4" s="304"/>
      <c r="F4" s="304"/>
      <c r="G4" s="304"/>
      <c r="H4" s="304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187" t="s">
        <v>0</v>
      </c>
      <c r="C10" s="188" t="s">
        <v>168</v>
      </c>
      <c r="D10" s="189" t="s">
        <v>169</v>
      </c>
    </row>
    <row r="11" spans="2:8" ht="30.95" customHeight="1">
      <c r="B11" s="185" t="s">
        <v>1</v>
      </c>
      <c r="C11" s="155">
        <v>266</v>
      </c>
      <c r="D11" s="141">
        <v>340</v>
      </c>
    </row>
    <row r="12" spans="2:8" ht="30.95" customHeight="1">
      <c r="B12" s="185" t="s">
        <v>2</v>
      </c>
      <c r="C12" s="155">
        <v>6</v>
      </c>
      <c r="D12" s="141">
        <v>18</v>
      </c>
    </row>
    <row r="13" spans="2:8" ht="30.95" customHeight="1">
      <c r="B13" s="185" t="s">
        <v>3</v>
      </c>
      <c r="C13" s="155">
        <v>8</v>
      </c>
      <c r="D13" s="141">
        <v>14</v>
      </c>
    </row>
    <row r="14" spans="2:8" ht="30.95" customHeight="1">
      <c r="B14" s="185" t="s">
        <v>4</v>
      </c>
      <c r="C14" s="155">
        <v>0</v>
      </c>
      <c r="D14" s="141">
        <v>2</v>
      </c>
    </row>
    <row r="15" spans="2:8" ht="12.75" customHeight="1">
      <c r="B15" s="185"/>
      <c r="C15" s="155"/>
      <c r="D15" s="141"/>
    </row>
    <row r="16" spans="2:8" ht="30.95" customHeight="1">
      <c r="B16" s="278" t="s">
        <v>5</v>
      </c>
      <c r="C16" s="279">
        <f>C11+C12+C13+C14</f>
        <v>280</v>
      </c>
      <c r="D16" s="279">
        <f>D11+D12+D13+D14</f>
        <v>374</v>
      </c>
    </row>
    <row r="17" spans="2:5" ht="12.75" customHeight="1">
      <c r="B17" s="185"/>
      <c r="C17" s="155"/>
      <c r="D17" s="141"/>
    </row>
    <row r="18" spans="2:5" ht="30.95" customHeight="1">
      <c r="B18" s="185" t="s">
        <v>6</v>
      </c>
      <c r="C18" s="155">
        <v>229</v>
      </c>
      <c r="D18" s="141">
        <v>232</v>
      </c>
    </row>
    <row r="19" spans="2:5" ht="30.95" customHeight="1">
      <c r="B19" s="186" t="s">
        <v>7</v>
      </c>
      <c r="C19" s="156">
        <v>2</v>
      </c>
      <c r="D19" s="142">
        <v>10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1"/>
  <sheetViews>
    <sheetView showGridLines="0" view="pageLayout" topLeftCell="A9" zoomScaleNormal="100" workbookViewId="0">
      <selection activeCell="D24" sqref="D24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36" t="s">
        <v>176</v>
      </c>
      <c r="D4" s="336"/>
    </row>
    <row r="5" spans="3:4" ht="12.75" customHeight="1">
      <c r="C5" s="336"/>
      <c r="D5" s="336"/>
    </row>
    <row r="6" spans="3:4" ht="24.75" customHeight="1">
      <c r="C6" s="336"/>
      <c r="D6" s="336"/>
    </row>
    <row r="7" spans="3:4" hidden="1"/>
    <row r="8" spans="3:4">
      <c r="C8" s="1" t="s">
        <v>156</v>
      </c>
    </row>
    <row r="9" spans="3:4" ht="13.5" thickBot="1"/>
    <row r="10" spans="3:4" ht="31.5" customHeight="1" thickBot="1">
      <c r="C10" s="334" t="s">
        <v>181</v>
      </c>
      <c r="D10" s="335"/>
    </row>
    <row r="11" spans="3:4" ht="15">
      <c r="C11" s="245" t="s">
        <v>103</v>
      </c>
      <c r="D11" s="246" t="s">
        <v>104</v>
      </c>
    </row>
    <row r="12" spans="3:4" ht="15.75">
      <c r="C12" s="247" t="s">
        <v>121</v>
      </c>
      <c r="D12" s="248"/>
    </row>
    <row r="13" spans="3:4" ht="15">
      <c r="C13" s="249" t="s">
        <v>182</v>
      </c>
      <c r="D13" s="250">
        <v>4</v>
      </c>
    </row>
    <row r="14" spans="3:4" ht="15">
      <c r="C14" s="251" t="s">
        <v>183</v>
      </c>
      <c r="D14" s="248">
        <v>3</v>
      </c>
    </row>
    <row r="15" spans="3:4" ht="15">
      <c r="C15" s="251" t="s">
        <v>159</v>
      </c>
      <c r="D15" s="252">
        <v>3</v>
      </c>
    </row>
    <row r="16" spans="3:4" ht="15">
      <c r="C16" s="251" t="s">
        <v>184</v>
      </c>
      <c r="D16" s="248">
        <v>3</v>
      </c>
    </row>
    <row r="17" spans="3:4" ht="15">
      <c r="C17" s="251" t="s">
        <v>185</v>
      </c>
      <c r="D17" s="248">
        <v>3</v>
      </c>
    </row>
    <row r="18" spans="3:4" ht="15">
      <c r="C18" s="251" t="s">
        <v>186</v>
      </c>
      <c r="D18" s="248">
        <v>3</v>
      </c>
    </row>
    <row r="19" spans="3:4" ht="15">
      <c r="C19" s="251" t="s">
        <v>187</v>
      </c>
      <c r="D19" s="248">
        <v>3</v>
      </c>
    </row>
    <row r="20" spans="3:4" ht="15">
      <c r="C20" s="251" t="s">
        <v>188</v>
      </c>
      <c r="D20" s="248">
        <v>3</v>
      </c>
    </row>
    <row r="21" spans="3:4" ht="15">
      <c r="C21" s="251" t="s">
        <v>160</v>
      </c>
      <c r="D21" s="248">
        <v>2</v>
      </c>
    </row>
    <row r="22" spans="3:4" ht="15">
      <c r="C22" s="251" t="s">
        <v>189</v>
      </c>
      <c r="D22" s="252">
        <v>2</v>
      </c>
    </row>
    <row r="23" spans="3:4" ht="15">
      <c r="C23" s="251" t="s">
        <v>190</v>
      </c>
      <c r="D23" s="253">
        <v>2</v>
      </c>
    </row>
    <row r="24" spans="3:4" ht="15">
      <c r="C24" s="251" t="s">
        <v>191</v>
      </c>
      <c r="D24" s="252">
        <v>2</v>
      </c>
    </row>
    <row r="25" spans="3:4" ht="15">
      <c r="C25" s="251" t="s">
        <v>192</v>
      </c>
      <c r="D25" s="248">
        <v>2</v>
      </c>
    </row>
    <row r="26" spans="3:4" ht="15">
      <c r="C26" s="251" t="s">
        <v>193</v>
      </c>
      <c r="D26" s="248">
        <v>2</v>
      </c>
    </row>
    <row r="27" spans="3:4" ht="15">
      <c r="C27" s="251" t="s">
        <v>194</v>
      </c>
      <c r="D27" s="248">
        <v>2</v>
      </c>
    </row>
    <row r="28" spans="3:4" ht="15">
      <c r="C28" s="280" t="s">
        <v>195</v>
      </c>
      <c r="D28" s="253">
        <v>2</v>
      </c>
    </row>
    <row r="29" spans="3:4" ht="15">
      <c r="C29" s="254" t="s">
        <v>143</v>
      </c>
      <c r="D29" s="253"/>
    </row>
    <row r="30" spans="3:4" ht="15">
      <c r="C30" s="251" t="s">
        <v>161</v>
      </c>
      <c r="D30" s="253">
        <v>4</v>
      </c>
    </row>
    <row r="31" spans="3:4" ht="15">
      <c r="C31" s="251" t="s">
        <v>196</v>
      </c>
      <c r="D31" s="252">
        <v>4</v>
      </c>
    </row>
    <row r="32" spans="3:4" ht="15">
      <c r="C32" s="280" t="s">
        <v>197</v>
      </c>
      <c r="D32" s="255">
        <v>2</v>
      </c>
    </row>
    <row r="33" spans="3:4" ht="15">
      <c r="C33" s="251" t="s">
        <v>198</v>
      </c>
      <c r="D33" s="248">
        <v>2</v>
      </c>
    </row>
    <row r="34" spans="3:4" ht="15">
      <c r="C34" s="254" t="s">
        <v>144</v>
      </c>
      <c r="D34" s="248"/>
    </row>
    <row r="35" spans="3:4" ht="15">
      <c r="C35" s="251" t="s">
        <v>199</v>
      </c>
      <c r="D35" s="248">
        <v>2</v>
      </c>
    </row>
    <row r="36" spans="3:4" ht="15">
      <c r="C36" s="251" t="s">
        <v>200</v>
      </c>
      <c r="D36" s="248">
        <v>2</v>
      </c>
    </row>
    <row r="37" spans="3:4" ht="15">
      <c r="C37" s="249" t="s">
        <v>201</v>
      </c>
      <c r="D37" s="250">
        <v>2</v>
      </c>
    </row>
    <row r="38" spans="3:4" ht="15">
      <c r="C38" s="251" t="s">
        <v>202</v>
      </c>
      <c r="D38" s="248">
        <v>2</v>
      </c>
    </row>
    <row r="39" spans="3:4" ht="15">
      <c r="C39" s="251" t="s">
        <v>203</v>
      </c>
      <c r="D39" s="248">
        <v>11</v>
      </c>
    </row>
    <row r="40" spans="3:4" ht="15">
      <c r="C40" s="291"/>
      <c r="D40" s="292"/>
    </row>
    <row r="41" spans="3:4" ht="15">
      <c r="C41" s="251"/>
      <c r="D41" s="250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zoomScale="75" zoomScaleNormal="100" zoomScaleSheetLayoutView="75" zoomScalePageLayoutView="75" workbookViewId="0">
      <selection activeCell="D24" sqref="D24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04" t="s">
        <v>177</v>
      </c>
      <c r="B6" s="304"/>
      <c r="C6" s="304"/>
      <c r="D6" s="304"/>
      <c r="E6" s="304"/>
      <c r="F6" s="304"/>
      <c r="G6" s="304"/>
      <c r="H6" s="304"/>
      <c r="I6" s="304"/>
      <c r="J6" s="304"/>
    </row>
    <row r="7" spans="1:15">
      <c r="A7" s="304"/>
      <c r="B7" s="304"/>
      <c r="C7" s="304"/>
      <c r="D7" s="304"/>
      <c r="E7" s="304"/>
      <c r="F7" s="304"/>
      <c r="G7" s="304"/>
      <c r="H7" s="304"/>
      <c r="I7" s="304"/>
      <c r="J7" s="304"/>
    </row>
    <row r="8" spans="1:15">
      <c r="A8" s="304"/>
      <c r="B8" s="304"/>
      <c r="C8" s="304"/>
      <c r="D8" s="304"/>
      <c r="E8" s="304"/>
      <c r="F8" s="304"/>
      <c r="G8" s="304"/>
      <c r="H8" s="304"/>
      <c r="I8" s="304"/>
      <c r="J8" s="304"/>
    </row>
    <row r="9" spans="1:15" ht="30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221"/>
      <c r="L9" s="221"/>
      <c r="M9" s="221"/>
      <c r="N9" s="221"/>
      <c r="O9" s="63"/>
    </row>
    <row r="11" spans="1:15">
      <c r="A11" s="9" t="s">
        <v>8</v>
      </c>
      <c r="B11" s="10"/>
      <c r="C11" s="10"/>
    </row>
    <row r="12" spans="1:15" ht="36" customHeight="1">
      <c r="A12" s="105" t="s">
        <v>0</v>
      </c>
      <c r="B12" s="188" t="s">
        <v>168</v>
      </c>
      <c r="C12" s="189" t="s">
        <v>169</v>
      </c>
    </row>
    <row r="13" spans="1:15" ht="30.95" customHeight="1">
      <c r="A13" s="106" t="s">
        <v>18</v>
      </c>
      <c r="B13" s="277">
        <v>413</v>
      </c>
      <c r="C13" s="109">
        <v>883</v>
      </c>
    </row>
    <row r="14" spans="1:15" ht="30.95" customHeight="1">
      <c r="A14" s="107" t="s">
        <v>19</v>
      </c>
      <c r="B14" s="277">
        <v>640</v>
      </c>
      <c r="C14" s="109">
        <v>420</v>
      </c>
    </row>
    <row r="15" spans="1:15" ht="23.25" customHeight="1">
      <c r="A15" s="107" t="s">
        <v>146</v>
      </c>
      <c r="B15" s="110"/>
      <c r="C15" s="109"/>
    </row>
    <row r="16" spans="1:15" ht="9" customHeight="1">
      <c r="A16" s="104"/>
      <c r="B16" s="111"/>
      <c r="C16" s="112"/>
    </row>
    <row r="17" spans="1:3" ht="30.95" customHeight="1">
      <c r="A17" s="108" t="s">
        <v>5</v>
      </c>
      <c r="B17" s="113">
        <f>B13+B14+B15</f>
        <v>1053</v>
      </c>
      <c r="C17" s="282">
        <f>C13+C14+C15</f>
        <v>1303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/>
    <row r="21" spans="1:3" ht="30.95" customHeight="1"/>
    <row r="22" spans="1:3" ht="30.95" customHeight="1">
      <c r="A22" s="11"/>
      <c r="B22" s="12"/>
      <c r="C22" s="12"/>
    </row>
    <row r="23" spans="1:3" ht="30.95" customHeight="1">
      <c r="A23" s="11"/>
      <c r="B23" s="12"/>
      <c r="C23" s="12"/>
    </row>
    <row r="24" spans="1:3" ht="30.95" customHeight="1">
      <c r="A24" s="11"/>
      <c r="B24" s="337"/>
      <c r="C24" s="337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8:P40"/>
  <sheetViews>
    <sheetView showGridLines="0" view="pageLayout" topLeftCell="A10" zoomScale="75" zoomScaleNormal="100" zoomScaleSheetLayoutView="75" zoomScalePageLayoutView="75" workbookViewId="0">
      <selection activeCell="D24" sqref="D24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>
      <c r="B8" s="304" t="s">
        <v>178</v>
      </c>
      <c r="C8" s="304"/>
      <c r="D8" s="304"/>
      <c r="E8" s="304"/>
      <c r="F8" s="304"/>
      <c r="G8" s="304"/>
      <c r="H8" s="304"/>
      <c r="I8" s="304"/>
      <c r="J8" s="304"/>
      <c r="K8" s="304"/>
    </row>
    <row r="9" spans="2:16" ht="30" customHeight="1"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293"/>
      <c r="M9" s="293"/>
      <c r="N9" s="293"/>
      <c r="O9" s="293"/>
      <c r="P9" s="293"/>
    </row>
    <row r="11" spans="2:16">
      <c r="B11" s="9" t="s">
        <v>8</v>
      </c>
      <c r="C11" s="10"/>
      <c r="D11" s="10"/>
    </row>
    <row r="12" spans="2:16" ht="36" customHeight="1">
      <c r="B12" s="294" t="s">
        <v>0</v>
      </c>
      <c r="C12" s="188" t="s">
        <v>168</v>
      </c>
      <c r="D12" s="189" t="s">
        <v>169</v>
      </c>
    </row>
    <row r="13" spans="2:16" ht="30.95" customHeight="1">
      <c r="B13" s="295" t="s">
        <v>163</v>
      </c>
      <c r="C13" s="296">
        <v>19</v>
      </c>
      <c r="D13" s="296">
        <v>20</v>
      </c>
    </row>
    <row r="14" spans="2:16" ht="30.95" customHeight="1">
      <c r="B14" s="295" t="s">
        <v>164</v>
      </c>
      <c r="C14" s="296">
        <v>18</v>
      </c>
      <c r="D14" s="296">
        <v>21</v>
      </c>
    </row>
    <row r="15" spans="2:16" ht="30.95" customHeight="1">
      <c r="B15" s="297" t="s">
        <v>165</v>
      </c>
      <c r="C15" s="296">
        <v>25</v>
      </c>
      <c r="D15" s="296">
        <v>31</v>
      </c>
    </row>
    <row r="16" spans="2:16" ht="12.75" customHeight="1">
      <c r="B16" s="298"/>
      <c r="C16" s="299"/>
      <c r="D16" s="299"/>
    </row>
    <row r="17" spans="2:4" ht="30.95" customHeight="1">
      <c r="B17" s="300" t="s">
        <v>5</v>
      </c>
      <c r="C17" s="301">
        <f>SUM(C13:C16)</f>
        <v>62</v>
      </c>
      <c r="D17" s="296">
        <f>D13+D14+D15</f>
        <v>72</v>
      </c>
    </row>
    <row r="18" spans="2:4" ht="30.95" customHeight="1">
      <c r="B18" s="11"/>
      <c r="C18" s="12"/>
      <c r="D18" s="12"/>
    </row>
    <row r="19" spans="2:4" ht="30.95" customHeight="1">
      <c r="B19" s="11"/>
      <c r="C19" s="12"/>
      <c r="D19" s="12"/>
    </row>
    <row r="20" spans="2:4" ht="30.95" customHeight="1">
      <c r="B20" s="11"/>
      <c r="C20" s="12"/>
      <c r="D20" s="12"/>
    </row>
    <row r="21" spans="2:4" ht="30.95" customHeight="1">
      <c r="B21" s="11"/>
      <c r="C21" s="12"/>
      <c r="D21" s="12"/>
    </row>
    <row r="22" spans="2:4" ht="30.95" customHeight="1">
      <c r="B22" s="11"/>
      <c r="C22" s="12"/>
      <c r="D22" s="12"/>
    </row>
    <row r="23" spans="2:4" ht="30.95" customHeight="1">
      <c r="B23" s="11"/>
      <c r="C23" s="12"/>
      <c r="D23" s="12"/>
    </row>
    <row r="24" spans="2:4" ht="30.95" customHeight="1">
      <c r="B24" s="11"/>
      <c r="C24" s="12"/>
      <c r="D24" s="12"/>
    </row>
    <row r="25" spans="2:4" ht="30.95" customHeight="1">
      <c r="B25" s="11"/>
      <c r="C25" s="12"/>
      <c r="D25" s="12"/>
    </row>
    <row r="26" spans="2:4" ht="30.95" customHeight="1">
      <c r="B26" s="11"/>
      <c r="C26" s="12"/>
      <c r="D26" s="12"/>
    </row>
    <row r="27" spans="2:4" ht="30.95" customHeight="1">
      <c r="B27" s="11"/>
      <c r="C27" s="12"/>
      <c r="D27" s="12"/>
    </row>
    <row r="28" spans="2:4" ht="30.95" customHeight="1">
      <c r="B28" s="11"/>
      <c r="C28" s="12"/>
      <c r="D28" s="12"/>
    </row>
    <row r="29" spans="2:4" ht="30.95" customHeight="1">
      <c r="B29" s="11"/>
      <c r="C29" s="12"/>
      <c r="D29" s="12"/>
    </row>
    <row r="30" spans="2:4" ht="30.95" customHeight="1">
      <c r="B30" s="11"/>
      <c r="C30" s="12"/>
      <c r="D30" s="12"/>
    </row>
    <row r="40" spans="2:2">
      <c r="B40" s="302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M42"/>
  <sheetViews>
    <sheetView showGridLines="0" view="pageLayout" topLeftCell="A7" zoomScaleNormal="100" workbookViewId="0">
      <selection activeCell="K29" sqref="K28:K29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8" width="13.7109375" customWidth="1"/>
    <col min="9" max="9" width="17" bestFit="1" customWidth="1"/>
    <col min="10" max="10" width="13.7109375" customWidth="1"/>
    <col min="11" max="11" width="15.42578125" customWidth="1"/>
  </cols>
  <sheetData>
    <row r="1" spans="3:13" ht="23.25" customHeight="1"/>
    <row r="2" spans="3:13">
      <c r="C2" s="304" t="s">
        <v>179</v>
      </c>
      <c r="D2" s="304"/>
      <c r="E2" s="304"/>
      <c r="F2" s="304"/>
      <c r="G2" s="304"/>
      <c r="H2" s="304"/>
      <c r="I2" s="304"/>
      <c r="J2" s="304"/>
      <c r="K2" s="304"/>
    </row>
    <row r="3" spans="3:13" ht="27" customHeight="1">
      <c r="C3" s="304"/>
      <c r="D3" s="304"/>
      <c r="E3" s="304"/>
      <c r="F3" s="304"/>
      <c r="G3" s="304"/>
      <c r="H3" s="304"/>
      <c r="I3" s="304"/>
      <c r="J3" s="304"/>
      <c r="K3" s="304"/>
    </row>
    <row r="4" spans="3:13" ht="18.75" customHeight="1">
      <c r="C4" s="304"/>
      <c r="D4" s="304"/>
      <c r="E4" s="304"/>
      <c r="F4" s="304"/>
      <c r="G4" s="304"/>
      <c r="H4" s="304"/>
      <c r="I4" s="304"/>
      <c r="J4" s="304"/>
      <c r="K4" s="304"/>
    </row>
    <row r="5" spans="3:13" ht="12.75" customHeight="1">
      <c r="D5" s="222"/>
      <c r="E5" s="222"/>
      <c r="F5" s="222"/>
      <c r="G5" s="222"/>
      <c r="H5" s="222"/>
      <c r="I5" s="222"/>
      <c r="J5" s="222"/>
      <c r="K5" s="222"/>
    </row>
    <row r="6" spans="3:13" ht="12.75" customHeight="1">
      <c r="D6" s="222"/>
      <c r="E6" s="222"/>
      <c r="F6" s="222"/>
      <c r="G6" s="222"/>
      <c r="H6" s="222"/>
      <c r="I6" s="222"/>
      <c r="J6" s="222"/>
      <c r="K6" s="222"/>
    </row>
    <row r="8" spans="3:13" ht="15.75" thickBot="1"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3:13" s="64" customFormat="1" ht="33" customHeight="1" thickBot="1">
      <c r="C9" s="267" t="s">
        <v>29</v>
      </c>
      <c r="D9" s="268" t="s">
        <v>125</v>
      </c>
      <c r="E9" s="264" t="s">
        <v>126</v>
      </c>
      <c r="F9" s="264" t="s">
        <v>127</v>
      </c>
      <c r="G9" s="265" t="s">
        <v>128</v>
      </c>
      <c r="H9" s="266" t="s">
        <v>129</v>
      </c>
      <c r="I9" s="267" t="s">
        <v>162</v>
      </c>
      <c r="J9" s="303" t="s">
        <v>204</v>
      </c>
      <c r="K9" s="267" t="s">
        <v>5</v>
      </c>
      <c r="L9" s="137"/>
      <c r="M9" s="137"/>
    </row>
    <row r="10" spans="3:13" ht="16.5" thickBot="1">
      <c r="C10" s="272" t="s">
        <v>130</v>
      </c>
      <c r="D10" s="269">
        <v>350</v>
      </c>
      <c r="E10" s="263">
        <v>10</v>
      </c>
      <c r="F10" s="263">
        <v>14</v>
      </c>
      <c r="G10" s="263">
        <v>5</v>
      </c>
      <c r="H10" s="263">
        <v>3</v>
      </c>
      <c r="I10" s="183">
        <v>75</v>
      </c>
      <c r="J10" s="183">
        <v>91</v>
      </c>
      <c r="K10" s="283">
        <f>SUM(D10:H10)</f>
        <v>382</v>
      </c>
      <c r="L10" s="71"/>
      <c r="M10" s="71"/>
    </row>
    <row r="11" spans="3:13" ht="10.5" customHeight="1" thickBot="1">
      <c r="C11" s="273"/>
      <c r="D11" s="270"/>
      <c r="E11" s="138"/>
      <c r="F11" s="138"/>
      <c r="G11" s="138"/>
      <c r="H11" s="138"/>
      <c r="I11" s="139"/>
      <c r="J11" s="139"/>
      <c r="K11" s="284"/>
      <c r="L11" s="71"/>
      <c r="M11" s="71"/>
    </row>
    <row r="12" spans="3:13" ht="16.5" thickBot="1">
      <c r="C12" s="273" t="s">
        <v>131</v>
      </c>
      <c r="D12" s="270">
        <v>84</v>
      </c>
      <c r="E12" s="138">
        <v>2</v>
      </c>
      <c r="F12" s="138">
        <v>1</v>
      </c>
      <c r="G12" s="138">
        <v>3</v>
      </c>
      <c r="H12" s="138"/>
      <c r="I12" s="139">
        <v>5</v>
      </c>
      <c r="J12" s="139">
        <v>6</v>
      </c>
      <c r="K12" s="284">
        <f>SUM(D12:H12)</f>
        <v>90</v>
      </c>
      <c r="L12" s="71"/>
      <c r="M12" s="71"/>
    </row>
    <row r="13" spans="3:13" ht="6.75" customHeight="1" thickBot="1">
      <c r="C13" s="273"/>
      <c r="D13" s="270"/>
      <c r="E13" s="138"/>
      <c r="F13" s="138"/>
      <c r="G13" s="138"/>
      <c r="H13" s="138"/>
      <c r="I13" s="139"/>
      <c r="J13" s="139"/>
      <c r="K13" s="284"/>
      <c r="L13" s="71"/>
      <c r="M13" s="71"/>
    </row>
    <row r="14" spans="3:13" ht="16.5" thickBot="1">
      <c r="C14" s="273" t="s">
        <v>132</v>
      </c>
      <c r="D14" s="270"/>
      <c r="E14" s="138"/>
      <c r="F14" s="138"/>
      <c r="G14" s="138"/>
      <c r="H14" s="138"/>
      <c r="I14" s="139"/>
      <c r="J14" s="139"/>
      <c r="K14" s="284">
        <f>SUM(D14:H14)</f>
        <v>0</v>
      </c>
      <c r="L14" s="71"/>
      <c r="M14" s="71"/>
    </row>
    <row r="15" spans="3:13" ht="9" customHeight="1" thickBot="1">
      <c r="C15" s="273"/>
      <c r="D15" s="270"/>
      <c r="E15" s="138"/>
      <c r="F15" s="138"/>
      <c r="G15" s="138"/>
      <c r="H15" s="138"/>
      <c r="I15" s="139"/>
      <c r="J15" s="139"/>
      <c r="K15" s="284"/>
      <c r="L15" s="71"/>
      <c r="M15" s="71"/>
    </row>
    <row r="16" spans="3:13" ht="16.5" thickBot="1">
      <c r="C16" s="274" t="s">
        <v>133</v>
      </c>
      <c r="D16" s="271"/>
      <c r="E16" s="261"/>
      <c r="F16" s="261"/>
      <c r="G16" s="261"/>
      <c r="H16" s="261"/>
      <c r="I16" s="275"/>
      <c r="J16" s="275"/>
      <c r="K16" s="285">
        <f>SUM(D16:H16)</f>
        <v>0</v>
      </c>
      <c r="L16" s="71"/>
      <c r="M16" s="71"/>
    </row>
    <row r="17" spans="3:13" ht="36" customHeight="1" thickBot="1">
      <c r="C17" s="262"/>
      <c r="D17" s="287">
        <f>SUM(D10:D16)</f>
        <v>434</v>
      </c>
      <c r="E17" s="288">
        <f t="shared" ref="E17:J17" si="0">SUM(E10:E16)</f>
        <v>12</v>
      </c>
      <c r="F17" s="288">
        <f t="shared" si="0"/>
        <v>15</v>
      </c>
      <c r="G17" s="288">
        <f>SUM(G10:G16)</f>
        <v>8</v>
      </c>
      <c r="H17" s="288">
        <f t="shared" si="0"/>
        <v>3</v>
      </c>
      <c r="I17" s="288">
        <f t="shared" si="0"/>
        <v>80</v>
      </c>
      <c r="J17" s="289">
        <f t="shared" si="0"/>
        <v>97</v>
      </c>
      <c r="K17" s="286">
        <f>SUM(D17:J17)</f>
        <v>649</v>
      </c>
      <c r="L17" s="71"/>
      <c r="M17" s="71"/>
    </row>
    <row r="18" spans="3:13" ht="15"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3:13" ht="15"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3:13" ht="15"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3:13" ht="1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3:13" ht="1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spans="3:13" ht="1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3:13" ht="1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3:13" ht="1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3:13" ht="15">
      <c r="L26" s="71"/>
      <c r="M26" s="71"/>
    </row>
    <row r="27" spans="3:13" ht="15">
      <c r="L27" s="71"/>
      <c r="M27" s="71"/>
    </row>
    <row r="42" spans="3:3" ht="15">
      <c r="C42" s="8"/>
    </row>
  </sheetData>
  <mergeCells count="1">
    <mergeCell ref="C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2"/>
  <sheetViews>
    <sheetView showGridLines="0" tabSelected="1" view="pageLayout" topLeftCell="A7" zoomScaleNormal="100" workbookViewId="0">
      <selection activeCell="I28" sqref="I28"/>
    </sheetView>
  </sheetViews>
  <sheetFormatPr baseColWidth="10" defaultRowHeight="12.75"/>
  <cols>
    <col min="1" max="1" width="6.42578125" style="77" customWidth="1"/>
    <col min="2" max="2" width="17.140625" style="77" customWidth="1"/>
    <col min="3" max="3" width="16.5703125" style="77" hidden="1" customWidth="1"/>
    <col min="4" max="4" width="15.5703125" style="77" hidden="1" customWidth="1"/>
    <col min="5" max="5" width="10.42578125" style="77" customWidth="1"/>
    <col min="6" max="6" width="10.7109375" style="77" customWidth="1"/>
    <col min="7" max="7" width="11.42578125" style="77"/>
    <col min="8" max="8" width="5.7109375" style="78" customWidth="1"/>
    <col min="9" max="9" width="11.42578125" style="78"/>
    <col min="10" max="18" width="5.7109375" style="77" customWidth="1"/>
    <col min="19" max="16384" width="11.42578125" style="77"/>
  </cols>
  <sheetData>
    <row r="1" spans="2:12" ht="5.25" customHeight="1"/>
    <row r="2" spans="2:12" ht="27.75" customHeight="1"/>
    <row r="3" spans="2:12" ht="33" customHeight="1">
      <c r="B3" s="339" t="s">
        <v>157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2:12" ht="39" customHeight="1"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2:12" ht="30.75" customHeight="1"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</row>
    <row r="6" spans="2:12" ht="12.75" customHeight="1" thickBot="1">
      <c r="B6" s="337"/>
      <c r="C6" s="337"/>
      <c r="D6" s="337"/>
      <c r="E6" s="337"/>
      <c r="F6" s="337"/>
      <c r="G6" s="337"/>
      <c r="H6" s="79"/>
      <c r="I6" s="79"/>
    </row>
    <row r="7" spans="2:12" ht="22.5" customHeight="1" thickBot="1">
      <c r="B7" s="343" t="s">
        <v>180</v>
      </c>
      <c r="C7" s="344"/>
      <c r="D7" s="344"/>
      <c r="E7" s="344"/>
      <c r="F7" s="344"/>
      <c r="G7" s="345"/>
      <c r="H7" s="80"/>
      <c r="I7" s="80"/>
    </row>
    <row r="8" spans="2:12" ht="3" customHeight="1" thickBot="1">
      <c r="B8" s="83"/>
      <c r="C8" s="84"/>
      <c r="D8" s="84"/>
      <c r="E8" s="84"/>
      <c r="F8" s="84"/>
      <c r="G8" s="85"/>
    </row>
    <row r="9" spans="2:12" s="78" customFormat="1" ht="26.25" customHeight="1" thickBot="1">
      <c r="B9" s="340" t="s">
        <v>27</v>
      </c>
      <c r="C9" s="341"/>
      <c r="D9" s="341"/>
      <c r="E9" s="341"/>
      <c r="F9" s="341"/>
      <c r="G9" s="342"/>
      <c r="H9" s="62"/>
      <c r="I9" s="62"/>
    </row>
    <row r="10" spans="2:12" ht="31.5" customHeight="1" thickBot="1">
      <c r="B10" s="140" t="s">
        <v>29</v>
      </c>
      <c r="C10" s="223" t="s">
        <v>23</v>
      </c>
      <c r="D10" s="224" t="s">
        <v>107</v>
      </c>
      <c r="E10" s="224" t="s">
        <v>25</v>
      </c>
      <c r="F10" s="225" t="s">
        <v>26</v>
      </c>
      <c r="G10" s="226" t="s">
        <v>5</v>
      </c>
      <c r="H10" s="14"/>
      <c r="I10" s="14"/>
    </row>
    <row r="11" spans="2:12" ht="24" customHeight="1">
      <c r="B11" s="227" t="s">
        <v>21</v>
      </c>
      <c r="C11" s="228"/>
      <c r="D11" s="228"/>
      <c r="E11" s="228">
        <v>2</v>
      </c>
      <c r="F11" s="228">
        <v>1</v>
      </c>
      <c r="G11" s="229">
        <f>Tabla8[[#This Row],[JUZGADO IV]]+Tabla8[[#This Row],[JUZGADO III]]+Tabla8[[#This Row],[COLEGIADO]]+Tabla8[[#This Row],[ASUNTOS INTERNOS]]</f>
        <v>3</v>
      </c>
    </row>
    <row r="12" spans="2:12" ht="24" customHeight="1">
      <c r="B12" s="230" t="s">
        <v>22</v>
      </c>
      <c r="C12" s="231"/>
      <c r="D12" s="231"/>
      <c r="E12" s="231">
        <v>0</v>
      </c>
      <c r="F12" s="231">
        <v>0</v>
      </c>
      <c r="G12" s="232">
        <f>Tabla8[[#This Row],[JUZGADO IV]]+Tabla8[[#This Row],[JUZGADO III]]+Tabla8[[#This Row],[ASUNTOS INTERNOS]]</f>
        <v>0</v>
      </c>
    </row>
    <row r="13" spans="2:12" ht="12" customHeight="1" thickBot="1">
      <c r="B13" s="233"/>
    </row>
    <row r="14" spans="2:12" ht="24" customHeight="1">
      <c r="B14" s="258" t="s">
        <v>119</v>
      </c>
      <c r="C14" s="259" t="e">
        <f>C11+#REF!+C12</f>
        <v>#REF!</v>
      </c>
      <c r="D14" s="259" t="e">
        <f>D11+#REF!+D12</f>
        <v>#REF!</v>
      </c>
      <c r="E14" s="259">
        <f>E11+E12</f>
        <v>2</v>
      </c>
      <c r="F14" s="259">
        <f>F11+F12</f>
        <v>1</v>
      </c>
      <c r="G14" s="259">
        <f>G11+G12</f>
        <v>3</v>
      </c>
    </row>
    <row r="15" spans="2:12" ht="13.5" thickBot="1">
      <c r="B15" s="76"/>
    </row>
    <row r="16" spans="2:12" ht="22.5" customHeight="1" thickBot="1">
      <c r="B16" s="340" t="s">
        <v>28</v>
      </c>
      <c r="C16" s="341"/>
      <c r="D16" s="341"/>
      <c r="E16" s="341"/>
      <c r="F16" s="341"/>
      <c r="G16" s="342"/>
      <c r="H16" s="62"/>
      <c r="I16" s="62"/>
    </row>
    <row r="17" spans="2:9" ht="32.25" customHeight="1" thickBot="1">
      <c r="B17" s="234" t="s">
        <v>29</v>
      </c>
      <c r="C17" s="235" t="s">
        <v>23</v>
      </c>
      <c r="D17" s="236" t="s">
        <v>24</v>
      </c>
      <c r="E17" s="236" t="s">
        <v>25</v>
      </c>
      <c r="F17" s="237" t="s">
        <v>26</v>
      </c>
      <c r="G17" s="238" t="s">
        <v>5</v>
      </c>
      <c r="H17" s="14"/>
      <c r="I17" s="14"/>
    </row>
    <row r="18" spans="2:9" ht="0.75" customHeight="1" thickBot="1">
      <c r="B18" s="239"/>
      <c r="C18" s="77">
        <v>0</v>
      </c>
      <c r="E18" s="77">
        <f t="shared" ref="E18" si="0">E15+E16</f>
        <v>0</v>
      </c>
      <c r="G18" s="240">
        <f>Tabla9[[#This Row],[JUZGADO IV]]+Tabla9[[#This Row],[JUZGADO III]]+Tabla9[[#This Row],[JUZGADO I]]+Tabla9[[#This Row],[ASUNTOS INTERNOS]]</f>
        <v>0</v>
      </c>
    </row>
    <row r="19" spans="2:9" ht="24" customHeight="1">
      <c r="B19" s="241" t="s">
        <v>21</v>
      </c>
      <c r="C19" s="228"/>
      <c r="D19" s="228"/>
      <c r="E19" s="228">
        <v>4</v>
      </c>
      <c r="F19" s="228">
        <v>5</v>
      </c>
      <c r="G19" s="242">
        <f>Tabla9[[#This Row],[JUZGADO IV]]+Tabla9[[#This Row],[JUZGADO III]]+Tabla9[[#This Row],[JUZGADO I]]+Tabla9[[#This Row],[ASUNTOS INTERNOS]]</f>
        <v>9</v>
      </c>
    </row>
    <row r="20" spans="2:9" ht="24" customHeight="1">
      <c r="B20" s="243" t="s">
        <v>22</v>
      </c>
      <c r="C20" s="231"/>
      <c r="D20" s="231"/>
      <c r="E20" s="231">
        <v>4</v>
      </c>
      <c r="F20" s="231">
        <v>0</v>
      </c>
      <c r="G20" s="244">
        <f>Tabla9[[#This Row],[JUZGADO IV]]+Tabla9[[#This Row],[JUZGADO III]]+Tabla9[[#This Row],[JUZGADO I]]+Tabla9[[#This Row],[ASUNTOS INTERNOS]]</f>
        <v>4</v>
      </c>
    </row>
    <row r="21" spans="2:9" ht="7.5" customHeight="1" thickBot="1"/>
    <row r="22" spans="2:9" ht="24" customHeight="1" thickBot="1">
      <c r="B22" s="256" t="s">
        <v>120</v>
      </c>
      <c r="C22" s="257" t="e">
        <f>C19+#REF!+C20</f>
        <v>#REF!</v>
      </c>
      <c r="D22" s="257" t="e">
        <f>D19+#REF!+D20</f>
        <v>#REF!</v>
      </c>
      <c r="E22" s="257">
        <f>E19+E20</f>
        <v>8</v>
      </c>
      <c r="F22" s="257">
        <f>F19+F20</f>
        <v>5</v>
      </c>
      <c r="G22" s="257">
        <f>G19+G20</f>
        <v>13</v>
      </c>
    </row>
    <row r="23" spans="2:9" ht="7.5" customHeight="1"/>
    <row r="24" spans="2:9" hidden="1"/>
    <row r="29" spans="2:9" s="82" customFormat="1">
      <c r="B29" s="81"/>
      <c r="C29" s="81"/>
      <c r="D29" s="81"/>
      <c r="H29" s="81"/>
      <c r="I29" s="81"/>
    </row>
    <row r="30" spans="2:9" s="82" customFormat="1">
      <c r="B30" s="81"/>
      <c r="C30" s="338"/>
      <c r="D30" s="338"/>
      <c r="E30" s="338"/>
      <c r="H30" s="81"/>
      <c r="I30" s="81"/>
    </row>
    <row r="31" spans="2:9" s="82" customFormat="1">
      <c r="B31" s="81"/>
      <c r="C31" s="81"/>
      <c r="D31" s="81"/>
      <c r="H31" s="81"/>
      <c r="I31" s="81"/>
    </row>
    <row r="32" spans="2:9" s="82" customFormat="1">
      <c r="B32" s="81"/>
      <c r="C32" s="81"/>
      <c r="D32" s="81"/>
      <c r="H32" s="81"/>
      <c r="I32" s="81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zoomScale="75" zoomScaleNormal="50" zoomScaleSheetLayoutView="75" zoomScalePageLayoutView="75" workbookViewId="0">
      <selection activeCell="F11" sqref="F11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08" t="s">
        <v>170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</row>
    <row r="3" spans="1:17" ht="41.25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7" ht="15" customHeight="1">
      <c r="A4" s="190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</row>
    <row r="5" spans="1:17" ht="15" customHeight="1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7" ht="13.5" customHeight="1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14" t="s">
        <v>13</v>
      </c>
      <c r="C9" s="188" t="s">
        <v>168</v>
      </c>
      <c r="D9" s="189" t="s">
        <v>169</v>
      </c>
    </row>
    <row r="10" spans="1:17" ht="30.95" customHeight="1">
      <c r="B10" s="115" t="s">
        <v>11</v>
      </c>
      <c r="C10" s="159">
        <v>0</v>
      </c>
      <c r="D10" s="144">
        <v>0</v>
      </c>
    </row>
    <row r="11" spans="1:17" ht="30.95" customHeight="1">
      <c r="B11" s="115" t="s">
        <v>111</v>
      </c>
      <c r="C11" s="160">
        <v>1</v>
      </c>
      <c r="D11" s="144">
        <v>1</v>
      </c>
    </row>
    <row r="12" spans="1:17" ht="30.95" customHeight="1">
      <c r="B12" s="115" t="s">
        <v>12</v>
      </c>
      <c r="C12" s="160">
        <v>19</v>
      </c>
      <c r="D12" s="144">
        <v>23</v>
      </c>
    </row>
    <row r="13" spans="1:17" ht="37.5" customHeight="1">
      <c r="B13" s="115" t="s">
        <v>10</v>
      </c>
      <c r="C13" s="160">
        <v>40</v>
      </c>
      <c r="D13" s="144">
        <v>43</v>
      </c>
    </row>
    <row r="14" spans="1:17" ht="39.75" customHeight="1">
      <c r="B14" s="115" t="s">
        <v>9</v>
      </c>
      <c r="C14" s="160">
        <v>47</v>
      </c>
      <c r="D14" s="144">
        <v>76</v>
      </c>
    </row>
    <row r="15" spans="1:17" ht="30.95" customHeight="1" thickBot="1">
      <c r="B15" s="116" t="s">
        <v>108</v>
      </c>
      <c r="C15" s="161">
        <v>173</v>
      </c>
      <c r="D15" s="146">
        <v>231</v>
      </c>
    </row>
    <row r="16" spans="1:17" ht="6.75" customHeight="1" thickBot="1">
      <c r="B16" s="143"/>
      <c r="C16" s="157"/>
      <c r="D16" s="162"/>
    </row>
    <row r="17" spans="2:4" ht="30.95" customHeight="1">
      <c r="B17" s="117" t="s">
        <v>5</v>
      </c>
      <c r="C17" s="158">
        <f>SUM(C10:C16)</f>
        <v>280</v>
      </c>
      <c r="D17" s="163">
        <f>SUM(D10:D16)</f>
        <v>374</v>
      </c>
    </row>
    <row r="18" spans="2:4" ht="11.1" customHeight="1"/>
    <row r="19" spans="2:4" ht="11.1" customHeight="1"/>
    <row r="21" spans="2:4">
      <c r="B21" s="5"/>
    </row>
    <row r="22" spans="2:4">
      <c r="B22" s="307"/>
      <c r="C22" s="307"/>
      <c r="D22" s="307"/>
    </row>
    <row r="23" spans="2:4">
      <c r="B23" s="307"/>
      <c r="C23" s="307"/>
      <c r="D23" s="307"/>
    </row>
    <row r="24" spans="2:4" ht="18.75">
      <c r="B24" s="184"/>
      <c r="C24" s="305"/>
      <c r="D24" s="305"/>
    </row>
    <row r="25" spans="2:4" ht="18.75">
      <c r="B25" s="184"/>
      <c r="C25" s="305"/>
      <c r="D25" s="305"/>
    </row>
    <row r="26" spans="2:4" ht="18.75">
      <c r="B26" s="184"/>
      <c r="C26" s="305"/>
      <c r="D26" s="305"/>
    </row>
    <row r="27" spans="2:4" ht="18.75">
      <c r="B27" s="184"/>
      <c r="C27" s="305"/>
      <c r="D27" s="305"/>
    </row>
    <row r="28" spans="2:4" ht="18.75">
      <c r="B28" s="184"/>
      <c r="C28" s="305"/>
      <c r="D28" s="305"/>
    </row>
    <row r="29" spans="2:4" ht="18.75">
      <c r="B29" s="184"/>
      <c r="C29" s="305"/>
      <c r="D29" s="305"/>
    </row>
    <row r="30" spans="2:4" ht="18.75">
      <c r="B30" s="184"/>
      <c r="C30" s="305"/>
      <c r="D30" s="305"/>
    </row>
    <row r="31" spans="2:4" ht="18.75">
      <c r="B31" s="184"/>
      <c r="C31" s="305"/>
      <c r="D31" s="305"/>
    </row>
    <row r="32" spans="2:4" ht="18.75">
      <c r="B32" s="184"/>
      <c r="C32" s="305"/>
      <c r="D32" s="305"/>
    </row>
    <row r="33" spans="2:4" ht="18.75">
      <c r="B33" s="184"/>
      <c r="C33" s="305"/>
      <c r="D33" s="305"/>
    </row>
    <row r="34" spans="2:4" ht="18.75">
      <c r="B34" s="184"/>
      <c r="C34" s="305"/>
      <c r="D34" s="305"/>
    </row>
    <row r="35" spans="2:4" ht="15.75">
      <c r="C35" s="306"/>
      <c r="D35" s="306"/>
    </row>
  </sheetData>
  <mergeCells count="14">
    <mergeCell ref="B22:D23"/>
    <mergeCell ref="C24:D24"/>
    <mergeCell ref="C25:D25"/>
    <mergeCell ref="C26:D26"/>
    <mergeCell ref="B2:L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I16" sqref="I16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75"/>
    </row>
    <row r="2" spans="2:12" ht="18" customHeight="1"/>
    <row r="3" spans="2:12" ht="15" customHeight="1">
      <c r="B3" s="309" t="s">
        <v>150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2:12" ht="34.5" customHeight="1"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2:12" ht="15" customHeight="1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10" spans="2:12">
      <c r="B10" s="6" t="s">
        <v>8</v>
      </c>
      <c r="C10" s="4"/>
      <c r="D10" s="4"/>
    </row>
    <row r="11" spans="2:12" ht="36" customHeight="1">
      <c r="B11" s="118" t="s">
        <v>0</v>
      </c>
      <c r="C11" s="188" t="s">
        <v>168</v>
      </c>
      <c r="D11" s="189" t="s">
        <v>169</v>
      </c>
    </row>
    <row r="12" spans="2:12" ht="30.95" customHeight="1">
      <c r="B12" s="115" t="s">
        <v>14</v>
      </c>
      <c r="C12" s="276">
        <v>18</v>
      </c>
      <c r="D12" s="164">
        <v>25</v>
      </c>
    </row>
    <row r="13" spans="2:12" ht="30.95" customHeight="1">
      <c r="B13" s="115" t="s">
        <v>15</v>
      </c>
      <c r="C13" s="276">
        <v>24</v>
      </c>
      <c r="D13" s="164">
        <v>20</v>
      </c>
    </row>
    <row r="14" spans="2:12" ht="30.95" customHeight="1">
      <c r="B14" s="115" t="s">
        <v>16</v>
      </c>
      <c r="C14" s="276">
        <v>1</v>
      </c>
      <c r="D14" s="164">
        <v>0</v>
      </c>
    </row>
    <row r="15" spans="2:12" ht="13.5" customHeight="1">
      <c r="B15" s="119"/>
      <c r="C15" s="167"/>
      <c r="D15" s="165"/>
    </row>
    <row r="16" spans="2:12" ht="30.95" customHeight="1">
      <c r="B16" s="120" t="s">
        <v>5</v>
      </c>
      <c r="C16" s="168">
        <f>C12+C13</f>
        <v>42</v>
      </c>
      <c r="D16" s="166">
        <f>D12+D13</f>
        <v>45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topLeftCell="A4" zoomScale="75" zoomScaleNormal="50" zoomScaleSheetLayoutView="75" zoomScalePageLayoutView="75" workbookViewId="0">
      <selection activeCell="D24" sqref="D24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09" t="s">
        <v>151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2:12" ht="21" customHeight="1"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2:12" ht="18" customHeight="1"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</row>
    <row r="12" spans="2:12">
      <c r="B12" s="6" t="s">
        <v>8</v>
      </c>
      <c r="C12" s="4"/>
      <c r="D12" s="4"/>
    </row>
    <row r="13" spans="2:12" ht="36" customHeight="1">
      <c r="B13" s="118" t="s">
        <v>0</v>
      </c>
      <c r="C13" s="188" t="s">
        <v>168</v>
      </c>
      <c r="D13" s="189" t="s">
        <v>169</v>
      </c>
    </row>
    <row r="14" spans="2:12" ht="30.95" customHeight="1">
      <c r="B14" s="115" t="s">
        <v>14</v>
      </c>
      <c r="C14" s="276">
        <v>2</v>
      </c>
      <c r="D14" s="144">
        <v>2</v>
      </c>
    </row>
    <row r="15" spans="2:12" ht="30.95" customHeight="1">
      <c r="B15" s="115" t="s">
        <v>15</v>
      </c>
      <c r="C15" s="276">
        <v>1</v>
      </c>
      <c r="D15" s="144">
        <v>4</v>
      </c>
    </row>
    <row r="16" spans="2:12" ht="30.95" customHeight="1">
      <c r="B16" s="115" t="s">
        <v>16</v>
      </c>
      <c r="C16" s="276">
        <v>0</v>
      </c>
      <c r="D16" s="144">
        <v>0</v>
      </c>
    </row>
    <row r="17" spans="2:4" ht="13.5" customHeight="1">
      <c r="B17" s="119"/>
      <c r="C17" s="169"/>
      <c r="D17" s="145"/>
    </row>
    <row r="18" spans="2:4" ht="30.95" customHeight="1">
      <c r="B18" s="120" t="s">
        <v>5</v>
      </c>
      <c r="C18" s="170">
        <f>C14+C15</f>
        <v>3</v>
      </c>
      <c r="D18" s="146">
        <f>D14+D15</f>
        <v>6</v>
      </c>
    </row>
    <row r="43" spans="2:2">
      <c r="B43" s="5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showGridLines="0" view="pageLayout" topLeftCell="A23" zoomScaleNormal="50" zoomScaleSheetLayoutView="75" workbookViewId="0">
      <selection activeCell="D24" sqref="D24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257" width="11.42578125" style="15"/>
    <col min="258" max="258" width="38.42578125" style="15" customWidth="1"/>
    <col min="259" max="263" width="19.7109375" style="15" customWidth="1"/>
    <col min="264" max="513" width="11.42578125" style="15"/>
    <col min="514" max="514" width="38.42578125" style="15" customWidth="1"/>
    <col min="515" max="519" width="19.7109375" style="15" customWidth="1"/>
    <col min="520" max="769" width="11.42578125" style="15"/>
    <col min="770" max="770" width="38.42578125" style="15" customWidth="1"/>
    <col min="771" max="775" width="19.7109375" style="15" customWidth="1"/>
    <col min="776" max="1025" width="11.42578125" style="15"/>
    <col min="1026" max="1026" width="38.42578125" style="15" customWidth="1"/>
    <col min="1027" max="1031" width="19.7109375" style="15" customWidth="1"/>
    <col min="1032" max="1281" width="11.42578125" style="15"/>
    <col min="1282" max="1282" width="38.42578125" style="15" customWidth="1"/>
    <col min="1283" max="1287" width="19.7109375" style="15" customWidth="1"/>
    <col min="1288" max="1537" width="11.42578125" style="15"/>
    <col min="1538" max="1538" width="38.42578125" style="15" customWidth="1"/>
    <col min="1539" max="1543" width="19.7109375" style="15" customWidth="1"/>
    <col min="1544" max="1793" width="11.42578125" style="15"/>
    <col min="1794" max="1794" width="38.42578125" style="15" customWidth="1"/>
    <col min="1795" max="1799" width="19.7109375" style="15" customWidth="1"/>
    <col min="1800" max="2049" width="11.42578125" style="15"/>
    <col min="2050" max="2050" width="38.42578125" style="15" customWidth="1"/>
    <col min="2051" max="2055" width="19.7109375" style="15" customWidth="1"/>
    <col min="2056" max="2305" width="11.42578125" style="15"/>
    <col min="2306" max="2306" width="38.42578125" style="15" customWidth="1"/>
    <col min="2307" max="2311" width="19.7109375" style="15" customWidth="1"/>
    <col min="2312" max="2561" width="11.42578125" style="15"/>
    <col min="2562" max="2562" width="38.42578125" style="15" customWidth="1"/>
    <col min="2563" max="2567" width="19.7109375" style="15" customWidth="1"/>
    <col min="2568" max="2817" width="11.42578125" style="15"/>
    <col min="2818" max="2818" width="38.42578125" style="15" customWidth="1"/>
    <col min="2819" max="2823" width="19.7109375" style="15" customWidth="1"/>
    <col min="2824" max="3073" width="11.42578125" style="15"/>
    <col min="3074" max="3074" width="38.42578125" style="15" customWidth="1"/>
    <col min="3075" max="3079" width="19.7109375" style="15" customWidth="1"/>
    <col min="3080" max="3329" width="11.42578125" style="15"/>
    <col min="3330" max="3330" width="38.42578125" style="15" customWidth="1"/>
    <col min="3331" max="3335" width="19.7109375" style="15" customWidth="1"/>
    <col min="3336" max="3585" width="11.42578125" style="15"/>
    <col min="3586" max="3586" width="38.42578125" style="15" customWidth="1"/>
    <col min="3587" max="3591" width="19.7109375" style="15" customWidth="1"/>
    <col min="3592" max="3841" width="11.42578125" style="15"/>
    <col min="3842" max="3842" width="38.42578125" style="15" customWidth="1"/>
    <col min="3843" max="3847" width="19.7109375" style="15" customWidth="1"/>
    <col min="3848" max="4097" width="11.42578125" style="15"/>
    <col min="4098" max="4098" width="38.42578125" style="15" customWidth="1"/>
    <col min="4099" max="4103" width="19.7109375" style="15" customWidth="1"/>
    <col min="4104" max="4353" width="11.42578125" style="15"/>
    <col min="4354" max="4354" width="38.42578125" style="15" customWidth="1"/>
    <col min="4355" max="4359" width="19.7109375" style="15" customWidth="1"/>
    <col min="4360" max="4609" width="11.42578125" style="15"/>
    <col min="4610" max="4610" width="38.42578125" style="15" customWidth="1"/>
    <col min="4611" max="4615" width="19.7109375" style="15" customWidth="1"/>
    <col min="4616" max="4865" width="11.42578125" style="15"/>
    <col min="4866" max="4866" width="38.42578125" style="15" customWidth="1"/>
    <col min="4867" max="4871" width="19.7109375" style="15" customWidth="1"/>
    <col min="4872" max="5121" width="11.42578125" style="15"/>
    <col min="5122" max="5122" width="38.42578125" style="15" customWidth="1"/>
    <col min="5123" max="5127" width="19.7109375" style="15" customWidth="1"/>
    <col min="5128" max="5377" width="11.42578125" style="15"/>
    <col min="5378" max="5378" width="38.42578125" style="15" customWidth="1"/>
    <col min="5379" max="5383" width="19.7109375" style="15" customWidth="1"/>
    <col min="5384" max="5633" width="11.42578125" style="15"/>
    <col min="5634" max="5634" width="38.42578125" style="15" customWidth="1"/>
    <col min="5635" max="5639" width="19.7109375" style="15" customWidth="1"/>
    <col min="5640" max="5889" width="11.42578125" style="15"/>
    <col min="5890" max="5890" width="38.42578125" style="15" customWidth="1"/>
    <col min="5891" max="5895" width="19.7109375" style="15" customWidth="1"/>
    <col min="5896" max="6145" width="11.42578125" style="15"/>
    <col min="6146" max="6146" width="38.42578125" style="15" customWidth="1"/>
    <col min="6147" max="6151" width="19.7109375" style="15" customWidth="1"/>
    <col min="6152" max="6401" width="11.42578125" style="15"/>
    <col min="6402" max="6402" width="38.42578125" style="15" customWidth="1"/>
    <col min="6403" max="6407" width="19.7109375" style="15" customWidth="1"/>
    <col min="6408" max="6657" width="11.42578125" style="15"/>
    <col min="6658" max="6658" width="38.42578125" style="15" customWidth="1"/>
    <col min="6659" max="6663" width="19.7109375" style="15" customWidth="1"/>
    <col min="6664" max="6913" width="11.42578125" style="15"/>
    <col min="6914" max="6914" width="38.42578125" style="15" customWidth="1"/>
    <col min="6915" max="6919" width="19.7109375" style="15" customWidth="1"/>
    <col min="6920" max="7169" width="11.42578125" style="15"/>
    <col min="7170" max="7170" width="38.42578125" style="15" customWidth="1"/>
    <col min="7171" max="7175" width="19.7109375" style="15" customWidth="1"/>
    <col min="7176" max="7425" width="11.42578125" style="15"/>
    <col min="7426" max="7426" width="38.42578125" style="15" customWidth="1"/>
    <col min="7427" max="7431" width="19.7109375" style="15" customWidth="1"/>
    <col min="7432" max="7681" width="11.42578125" style="15"/>
    <col min="7682" max="7682" width="38.42578125" style="15" customWidth="1"/>
    <col min="7683" max="7687" width="19.7109375" style="15" customWidth="1"/>
    <col min="7688" max="7937" width="11.42578125" style="15"/>
    <col min="7938" max="7938" width="38.42578125" style="15" customWidth="1"/>
    <col min="7939" max="7943" width="19.7109375" style="15" customWidth="1"/>
    <col min="7944" max="8193" width="11.42578125" style="15"/>
    <col min="8194" max="8194" width="38.42578125" style="15" customWidth="1"/>
    <col min="8195" max="8199" width="19.7109375" style="15" customWidth="1"/>
    <col min="8200" max="8449" width="11.42578125" style="15"/>
    <col min="8450" max="8450" width="38.42578125" style="15" customWidth="1"/>
    <col min="8451" max="8455" width="19.7109375" style="15" customWidth="1"/>
    <col min="8456" max="8705" width="11.42578125" style="15"/>
    <col min="8706" max="8706" width="38.42578125" style="15" customWidth="1"/>
    <col min="8707" max="8711" width="19.7109375" style="15" customWidth="1"/>
    <col min="8712" max="8961" width="11.42578125" style="15"/>
    <col min="8962" max="8962" width="38.42578125" style="15" customWidth="1"/>
    <col min="8963" max="8967" width="19.7109375" style="15" customWidth="1"/>
    <col min="8968" max="9217" width="11.42578125" style="15"/>
    <col min="9218" max="9218" width="38.42578125" style="15" customWidth="1"/>
    <col min="9219" max="9223" width="19.7109375" style="15" customWidth="1"/>
    <col min="9224" max="9473" width="11.42578125" style="15"/>
    <col min="9474" max="9474" width="38.42578125" style="15" customWidth="1"/>
    <col min="9475" max="9479" width="19.7109375" style="15" customWidth="1"/>
    <col min="9480" max="9729" width="11.42578125" style="15"/>
    <col min="9730" max="9730" width="38.42578125" style="15" customWidth="1"/>
    <col min="9731" max="9735" width="19.7109375" style="15" customWidth="1"/>
    <col min="9736" max="9985" width="11.42578125" style="15"/>
    <col min="9986" max="9986" width="38.42578125" style="15" customWidth="1"/>
    <col min="9987" max="9991" width="19.7109375" style="15" customWidth="1"/>
    <col min="9992" max="10241" width="11.42578125" style="15"/>
    <col min="10242" max="10242" width="38.42578125" style="15" customWidth="1"/>
    <col min="10243" max="10247" width="19.7109375" style="15" customWidth="1"/>
    <col min="10248" max="10497" width="11.42578125" style="15"/>
    <col min="10498" max="10498" width="38.42578125" style="15" customWidth="1"/>
    <col min="10499" max="10503" width="19.7109375" style="15" customWidth="1"/>
    <col min="10504" max="10753" width="11.42578125" style="15"/>
    <col min="10754" max="10754" width="38.42578125" style="15" customWidth="1"/>
    <col min="10755" max="10759" width="19.7109375" style="15" customWidth="1"/>
    <col min="10760" max="11009" width="11.42578125" style="15"/>
    <col min="11010" max="11010" width="38.42578125" style="15" customWidth="1"/>
    <col min="11011" max="11015" width="19.7109375" style="15" customWidth="1"/>
    <col min="11016" max="11265" width="11.42578125" style="15"/>
    <col min="11266" max="11266" width="38.42578125" style="15" customWidth="1"/>
    <col min="11267" max="11271" width="19.7109375" style="15" customWidth="1"/>
    <col min="11272" max="11521" width="11.42578125" style="15"/>
    <col min="11522" max="11522" width="38.42578125" style="15" customWidth="1"/>
    <col min="11523" max="11527" width="19.7109375" style="15" customWidth="1"/>
    <col min="11528" max="11777" width="11.42578125" style="15"/>
    <col min="11778" max="11778" width="38.42578125" style="15" customWidth="1"/>
    <col min="11779" max="11783" width="19.7109375" style="15" customWidth="1"/>
    <col min="11784" max="12033" width="11.42578125" style="15"/>
    <col min="12034" max="12034" width="38.42578125" style="15" customWidth="1"/>
    <col min="12035" max="12039" width="19.7109375" style="15" customWidth="1"/>
    <col min="12040" max="12289" width="11.42578125" style="15"/>
    <col min="12290" max="12290" width="38.42578125" style="15" customWidth="1"/>
    <col min="12291" max="12295" width="19.7109375" style="15" customWidth="1"/>
    <col min="12296" max="12545" width="11.42578125" style="15"/>
    <col min="12546" max="12546" width="38.42578125" style="15" customWidth="1"/>
    <col min="12547" max="12551" width="19.7109375" style="15" customWidth="1"/>
    <col min="12552" max="12801" width="11.42578125" style="15"/>
    <col min="12802" max="12802" width="38.42578125" style="15" customWidth="1"/>
    <col min="12803" max="12807" width="19.7109375" style="15" customWidth="1"/>
    <col min="12808" max="13057" width="11.42578125" style="15"/>
    <col min="13058" max="13058" width="38.42578125" style="15" customWidth="1"/>
    <col min="13059" max="13063" width="19.7109375" style="15" customWidth="1"/>
    <col min="13064" max="13313" width="11.42578125" style="15"/>
    <col min="13314" max="13314" width="38.42578125" style="15" customWidth="1"/>
    <col min="13315" max="13319" width="19.7109375" style="15" customWidth="1"/>
    <col min="13320" max="13569" width="11.42578125" style="15"/>
    <col min="13570" max="13570" width="38.42578125" style="15" customWidth="1"/>
    <col min="13571" max="13575" width="19.7109375" style="15" customWidth="1"/>
    <col min="13576" max="13825" width="11.42578125" style="15"/>
    <col min="13826" max="13826" width="38.42578125" style="15" customWidth="1"/>
    <col min="13827" max="13831" width="19.7109375" style="15" customWidth="1"/>
    <col min="13832" max="14081" width="11.42578125" style="15"/>
    <col min="14082" max="14082" width="38.42578125" style="15" customWidth="1"/>
    <col min="14083" max="14087" width="19.7109375" style="15" customWidth="1"/>
    <col min="14088" max="14337" width="11.42578125" style="15"/>
    <col min="14338" max="14338" width="38.42578125" style="15" customWidth="1"/>
    <col min="14339" max="14343" width="19.7109375" style="15" customWidth="1"/>
    <col min="14344" max="14593" width="11.42578125" style="15"/>
    <col min="14594" max="14594" width="38.42578125" style="15" customWidth="1"/>
    <col min="14595" max="14599" width="19.7109375" style="15" customWidth="1"/>
    <col min="14600" max="14849" width="11.42578125" style="15"/>
    <col min="14850" max="14850" width="38.42578125" style="15" customWidth="1"/>
    <col min="14851" max="14855" width="19.7109375" style="15" customWidth="1"/>
    <col min="14856" max="15105" width="11.42578125" style="15"/>
    <col min="15106" max="15106" width="38.42578125" style="15" customWidth="1"/>
    <col min="15107" max="15111" width="19.7109375" style="15" customWidth="1"/>
    <col min="15112" max="15361" width="11.42578125" style="15"/>
    <col min="15362" max="15362" width="38.42578125" style="15" customWidth="1"/>
    <col min="15363" max="15367" width="19.7109375" style="15" customWidth="1"/>
    <col min="15368" max="15617" width="11.42578125" style="15"/>
    <col min="15618" max="15618" width="38.42578125" style="15" customWidth="1"/>
    <col min="15619" max="15623" width="19.7109375" style="15" customWidth="1"/>
    <col min="15624" max="15873" width="11.42578125" style="15"/>
    <col min="15874" max="15874" width="38.42578125" style="15" customWidth="1"/>
    <col min="15875" max="15879" width="19.7109375" style="15" customWidth="1"/>
    <col min="15880" max="16129" width="11.42578125" style="15"/>
    <col min="16130" max="16130" width="38.42578125" style="15" customWidth="1"/>
    <col min="16131" max="16135" width="19.7109375" style="15" customWidth="1"/>
    <col min="16136" max="16384" width="11.42578125" style="15"/>
  </cols>
  <sheetData>
    <row r="1" spans="1:9" ht="38.25" customHeight="1"/>
    <row r="2" spans="1:9" ht="12.75" customHeight="1">
      <c r="B2" s="311" t="s">
        <v>166</v>
      </c>
      <c r="C2" s="311"/>
      <c r="D2" s="311"/>
      <c r="E2" s="311"/>
      <c r="F2" s="311"/>
      <c r="G2" s="311"/>
      <c r="H2" s="191"/>
      <c r="I2" s="191"/>
    </row>
    <row r="3" spans="1:9" ht="18" customHeight="1">
      <c r="B3" s="311"/>
      <c r="C3" s="311"/>
      <c r="D3" s="311"/>
      <c r="E3" s="311"/>
      <c r="F3" s="311"/>
      <c r="G3" s="311"/>
      <c r="H3" s="191"/>
      <c r="I3" s="191"/>
    </row>
    <row r="4" spans="1:9" ht="15.75" customHeight="1">
      <c r="A4" s="192"/>
      <c r="B4" s="311"/>
      <c r="C4" s="311"/>
      <c r="D4" s="311"/>
      <c r="E4" s="311"/>
      <c r="F4" s="311"/>
      <c r="G4" s="311"/>
      <c r="H4" s="191"/>
      <c r="I4" s="191"/>
    </row>
    <row r="5" spans="1:9" ht="22.5" customHeight="1">
      <c r="A5" s="192"/>
      <c r="B5" s="192"/>
      <c r="C5" s="192"/>
      <c r="D5" s="192"/>
      <c r="E5" s="192"/>
      <c r="F5" s="192"/>
      <c r="G5" s="192"/>
      <c r="H5" s="191"/>
      <c r="I5" s="191"/>
    </row>
    <row r="6" spans="1:9" ht="12.75" customHeight="1">
      <c r="A6" s="191"/>
      <c r="B6" s="191"/>
      <c r="C6" s="191"/>
      <c r="D6" s="191"/>
      <c r="E6" s="191"/>
      <c r="F6" s="191"/>
      <c r="G6" s="191"/>
      <c r="H6" s="191"/>
      <c r="I6" s="191"/>
    </row>
    <row r="9" spans="1:9" ht="33" customHeight="1" thickBot="1">
      <c r="B9" s="89" t="s">
        <v>57</v>
      </c>
      <c r="C9" s="90" t="s">
        <v>1</v>
      </c>
      <c r="D9" s="90" t="s">
        <v>2</v>
      </c>
      <c r="E9" s="90" t="s">
        <v>3</v>
      </c>
      <c r="F9" s="90" t="s">
        <v>31</v>
      </c>
      <c r="G9" s="91" t="s">
        <v>17</v>
      </c>
    </row>
    <row r="10" spans="1:9" ht="23.25" customHeight="1">
      <c r="B10" s="195" t="s">
        <v>58</v>
      </c>
      <c r="C10" s="92">
        <v>26</v>
      </c>
      <c r="D10" s="92">
        <v>1</v>
      </c>
      <c r="E10" s="92">
        <v>1</v>
      </c>
      <c r="F10" s="92">
        <v>0</v>
      </c>
      <c r="G10" s="92">
        <f t="shared" ref="G10:G25" si="0">SUM(C10:F10)</f>
        <v>28</v>
      </c>
    </row>
    <row r="11" spans="1:9" ht="22.5" customHeight="1">
      <c r="B11" s="196" t="s">
        <v>59</v>
      </c>
      <c r="C11" s="93">
        <v>74</v>
      </c>
      <c r="D11" s="93">
        <v>0</v>
      </c>
      <c r="E11" s="93">
        <v>4</v>
      </c>
      <c r="F11" s="93">
        <v>0</v>
      </c>
      <c r="G11" s="94">
        <f t="shared" si="0"/>
        <v>78</v>
      </c>
    </row>
    <row r="12" spans="1:9" ht="30" customHeight="1">
      <c r="B12" s="196" t="s">
        <v>60</v>
      </c>
      <c r="C12" s="93">
        <v>102</v>
      </c>
      <c r="D12" s="93">
        <v>4</v>
      </c>
      <c r="E12" s="93">
        <v>3</v>
      </c>
      <c r="F12" s="93">
        <v>1</v>
      </c>
      <c r="G12" s="94">
        <f t="shared" si="0"/>
        <v>110</v>
      </c>
    </row>
    <row r="13" spans="1:9" ht="27.95" customHeight="1">
      <c r="B13" s="196" t="s">
        <v>61</v>
      </c>
      <c r="C13" s="93">
        <v>94</v>
      </c>
      <c r="D13" s="93">
        <v>3</v>
      </c>
      <c r="E13" s="93">
        <v>2</v>
      </c>
      <c r="F13" s="93">
        <v>0</v>
      </c>
      <c r="G13" s="94">
        <f t="shared" si="0"/>
        <v>99</v>
      </c>
    </row>
    <row r="14" spans="1:9" ht="27.95" customHeight="1">
      <c r="B14" s="196" t="s">
        <v>62</v>
      </c>
      <c r="C14" s="93">
        <v>77</v>
      </c>
      <c r="D14" s="93">
        <v>2</v>
      </c>
      <c r="E14" s="93">
        <v>2</v>
      </c>
      <c r="F14" s="93">
        <v>0</v>
      </c>
      <c r="G14" s="94">
        <f t="shared" si="0"/>
        <v>81</v>
      </c>
    </row>
    <row r="15" spans="1:9" ht="27.95" customHeight="1">
      <c r="B15" s="196" t="s">
        <v>63</v>
      </c>
      <c r="C15" s="93">
        <v>57</v>
      </c>
      <c r="D15" s="93">
        <v>1</v>
      </c>
      <c r="E15" s="93">
        <v>1</v>
      </c>
      <c r="F15" s="93">
        <v>0</v>
      </c>
      <c r="G15" s="94">
        <f t="shared" si="0"/>
        <v>59</v>
      </c>
    </row>
    <row r="16" spans="1:9" ht="27.95" customHeight="1">
      <c r="B16" s="196" t="s">
        <v>64</v>
      </c>
      <c r="C16" s="93">
        <v>49</v>
      </c>
      <c r="D16" s="93">
        <v>1</v>
      </c>
      <c r="E16" s="93">
        <v>1</v>
      </c>
      <c r="F16" s="93">
        <v>0</v>
      </c>
      <c r="G16" s="94">
        <f t="shared" si="0"/>
        <v>51</v>
      </c>
    </row>
    <row r="17" spans="2:7" ht="27.95" customHeight="1">
      <c r="B17" s="196" t="s">
        <v>65</v>
      </c>
      <c r="C17" s="93">
        <v>37</v>
      </c>
      <c r="D17" s="93">
        <v>0</v>
      </c>
      <c r="E17" s="93">
        <v>1</v>
      </c>
      <c r="F17" s="93">
        <v>1</v>
      </c>
      <c r="G17" s="94">
        <f t="shared" si="0"/>
        <v>39</v>
      </c>
    </row>
    <row r="18" spans="2:7" ht="27.95" customHeight="1">
      <c r="B18" s="196" t="s">
        <v>66</v>
      </c>
      <c r="C18" s="93">
        <v>25</v>
      </c>
      <c r="D18" s="93">
        <v>0</v>
      </c>
      <c r="E18" s="93">
        <v>0</v>
      </c>
      <c r="F18" s="93">
        <v>0</v>
      </c>
      <c r="G18" s="93">
        <f t="shared" si="0"/>
        <v>25</v>
      </c>
    </row>
    <row r="19" spans="2:7" ht="27.95" customHeight="1">
      <c r="B19" s="196" t="s">
        <v>67</v>
      </c>
      <c r="C19" s="93">
        <v>37</v>
      </c>
      <c r="D19" s="93">
        <v>3</v>
      </c>
      <c r="E19" s="93">
        <v>0</v>
      </c>
      <c r="F19" s="93">
        <v>0</v>
      </c>
      <c r="G19" s="93">
        <f t="shared" si="0"/>
        <v>40</v>
      </c>
    </row>
    <row r="20" spans="2:7" ht="27.95" customHeight="1">
      <c r="B20" s="196" t="s">
        <v>68</v>
      </c>
      <c r="C20" s="93">
        <v>19</v>
      </c>
      <c r="D20" s="93">
        <v>1</v>
      </c>
      <c r="E20" s="93">
        <v>1</v>
      </c>
      <c r="F20" s="93">
        <v>0</v>
      </c>
      <c r="G20" s="93">
        <f t="shared" si="0"/>
        <v>21</v>
      </c>
    </row>
    <row r="21" spans="2:7" ht="27.95" customHeight="1">
      <c r="B21" s="196" t="s">
        <v>69</v>
      </c>
      <c r="C21" s="93">
        <v>7</v>
      </c>
      <c r="D21" s="93">
        <v>1</v>
      </c>
      <c r="E21" s="93">
        <v>0</v>
      </c>
      <c r="F21" s="93">
        <v>0</v>
      </c>
      <c r="G21" s="93">
        <f t="shared" si="0"/>
        <v>8</v>
      </c>
    </row>
    <row r="22" spans="2:7" ht="27.95" customHeight="1">
      <c r="B22" s="196" t="s">
        <v>70</v>
      </c>
      <c r="C22" s="93">
        <v>5</v>
      </c>
      <c r="D22" s="93">
        <v>0</v>
      </c>
      <c r="E22" s="93">
        <v>0</v>
      </c>
      <c r="F22" s="93">
        <v>0</v>
      </c>
      <c r="G22" s="93">
        <f t="shared" si="0"/>
        <v>5</v>
      </c>
    </row>
    <row r="23" spans="2:7" ht="27.95" customHeight="1">
      <c r="B23" s="196" t="s">
        <v>71</v>
      </c>
      <c r="C23" s="93">
        <v>2</v>
      </c>
      <c r="D23" s="93">
        <v>0</v>
      </c>
      <c r="E23" s="93">
        <v>0</v>
      </c>
      <c r="F23" s="93">
        <v>0</v>
      </c>
      <c r="G23" s="93">
        <f t="shared" si="0"/>
        <v>2</v>
      </c>
    </row>
    <row r="24" spans="2:7" ht="27.95" customHeight="1">
      <c r="B24" s="196" t="s">
        <v>72</v>
      </c>
      <c r="C24" s="93">
        <v>0</v>
      </c>
      <c r="D24" s="93">
        <v>0</v>
      </c>
      <c r="E24" s="93">
        <v>0</v>
      </c>
      <c r="F24" s="93">
        <v>0</v>
      </c>
      <c r="G24" s="93">
        <f t="shared" si="0"/>
        <v>0</v>
      </c>
    </row>
    <row r="25" spans="2:7" ht="27.95" customHeight="1">
      <c r="B25" s="196" t="s">
        <v>73</v>
      </c>
      <c r="C25" s="93">
        <v>0</v>
      </c>
      <c r="D25" s="93">
        <v>0</v>
      </c>
      <c r="E25" s="93">
        <v>0</v>
      </c>
      <c r="F25" s="93">
        <v>0</v>
      </c>
      <c r="G25" s="93">
        <f t="shared" si="0"/>
        <v>0</v>
      </c>
    </row>
    <row r="26" spans="2:7" ht="12" customHeight="1" thickBot="1">
      <c r="B26" s="99"/>
      <c r="C26" s="96"/>
      <c r="D26" s="96"/>
      <c r="E26" s="96"/>
      <c r="F26" s="96"/>
      <c r="G26" s="96"/>
    </row>
    <row r="27" spans="2:7" ht="44.25" customHeight="1" thickBot="1">
      <c r="B27" s="199" t="s">
        <v>115</v>
      </c>
      <c r="C27" s="200">
        <f>SUM(C10:C26)</f>
        <v>611</v>
      </c>
      <c r="D27" s="200">
        <f>SUM(D10:D26)+D32</f>
        <v>18</v>
      </c>
      <c r="E27" s="200">
        <f>SUM(E10:E26)+E36</f>
        <v>18</v>
      </c>
      <c r="F27" s="200">
        <f>SUM(F10:F26)</f>
        <v>2</v>
      </c>
      <c r="G27" s="201">
        <f>SUM(C27:F27)</f>
        <v>649</v>
      </c>
    </row>
    <row r="28" spans="2:7" ht="13.5" customHeight="1">
      <c r="B28" s="198"/>
      <c r="C28" s="45"/>
      <c r="D28" s="45"/>
      <c r="E28" s="45"/>
      <c r="F28" s="45"/>
      <c r="G28" s="45"/>
    </row>
    <row r="29" spans="2:7" ht="27" customHeight="1">
      <c r="B29" s="196" t="s">
        <v>74</v>
      </c>
      <c r="C29" s="93">
        <v>2</v>
      </c>
      <c r="D29" s="93">
        <v>0</v>
      </c>
      <c r="E29" s="93">
        <v>0</v>
      </c>
      <c r="F29" s="93">
        <v>0</v>
      </c>
      <c r="G29" s="93">
        <f>Tabla12[[#This Row],[CAIDA DE PERSONA]]+Tabla12[[#This Row],[VOLCADURAS]]+Tabla12[[#This Row],[ATROPELLOS]]+Tabla12[[#This Row],[CHOQUES]]</f>
        <v>2</v>
      </c>
    </row>
    <row r="30" spans="2:7" ht="21" customHeight="1">
      <c r="B30" s="196" t="s">
        <v>75</v>
      </c>
      <c r="C30" s="93">
        <v>0</v>
      </c>
      <c r="D30" s="93">
        <v>0</v>
      </c>
      <c r="E30" s="98">
        <v>0</v>
      </c>
      <c r="F30" s="93">
        <v>0</v>
      </c>
      <c r="G30" s="93">
        <f>Tabla12[[#This Row],[CAIDA DE PERSONA]]+Tabla12[[#This Row],[VOLCADURAS]]+Tabla12[[#This Row],[ATROPELLOS]]+Tabla12[[#This Row],[CHOQUES]]</f>
        <v>0</v>
      </c>
    </row>
    <row r="31" spans="2:7" ht="18.75" customHeight="1">
      <c r="B31" s="196" t="s">
        <v>76</v>
      </c>
      <c r="C31" s="93">
        <v>2</v>
      </c>
      <c r="D31" s="93">
        <v>1</v>
      </c>
      <c r="E31" s="98">
        <v>0</v>
      </c>
      <c r="F31" s="93">
        <v>0</v>
      </c>
      <c r="G31" s="93">
        <f>Tabla12[[#This Row],[CAIDA DE PERSONA]]+Tabla12[[#This Row],[VOLCADURAS]]+Tabla12[[#This Row],[ATROPELLOS]]+Tabla12[[#This Row],[CHOQUES]]</f>
        <v>3</v>
      </c>
    </row>
    <row r="32" spans="2:7" ht="21.75" customHeight="1">
      <c r="B32" s="196" t="s">
        <v>77</v>
      </c>
      <c r="C32" s="93">
        <v>3</v>
      </c>
      <c r="D32" s="93">
        <v>1</v>
      </c>
      <c r="E32" s="93">
        <v>0</v>
      </c>
      <c r="F32" s="93">
        <v>0</v>
      </c>
      <c r="G32" s="93">
        <f>Tabla12[[#This Row],[CAIDA DE PERSONA]]+Tabla12[[#This Row],[VOLCADURAS]]+Tabla12[[#This Row],[ATROPELLOS]]+Tabla12[[#This Row],[CHOQUES]]</f>
        <v>4</v>
      </c>
    </row>
    <row r="33" spans="2:9" ht="9.75" customHeight="1" thickBot="1">
      <c r="B33" s="99"/>
      <c r="C33" s="96"/>
      <c r="D33" s="96"/>
      <c r="E33" s="96"/>
      <c r="F33" s="96"/>
      <c r="G33" s="96"/>
      <c r="I33" s="18"/>
    </row>
    <row r="34" spans="2:9" ht="32.25" customHeight="1" thickBot="1">
      <c r="B34" s="197" t="s">
        <v>78</v>
      </c>
      <c r="C34" s="97">
        <f>SUM(C29:C33)</f>
        <v>7</v>
      </c>
      <c r="D34" s="97">
        <f>SUM(D29:D33)</f>
        <v>2</v>
      </c>
      <c r="E34" s="97">
        <f>SUM(E29:E33)</f>
        <v>0</v>
      </c>
      <c r="F34" s="97">
        <f>SUM(F29:F33)</f>
        <v>0</v>
      </c>
      <c r="G34" s="44">
        <f>SUM(C34:F34)</f>
        <v>9</v>
      </c>
      <c r="I34" s="18"/>
    </row>
    <row r="35" spans="2:9" ht="9.75" customHeight="1" thickBot="1">
      <c r="B35" s="19"/>
      <c r="C35" s="18"/>
      <c r="D35" s="18"/>
      <c r="E35" s="18"/>
      <c r="F35" s="18"/>
      <c r="G35" s="18"/>
      <c r="I35" s="18"/>
    </row>
    <row r="36" spans="2:9" ht="32.25" customHeight="1" thickBot="1">
      <c r="B36" s="194" t="s">
        <v>79</v>
      </c>
      <c r="C36" s="25">
        <v>31</v>
      </c>
      <c r="D36" s="25">
        <v>0</v>
      </c>
      <c r="E36" s="26">
        <v>2</v>
      </c>
      <c r="F36" s="26">
        <v>0</v>
      </c>
      <c r="G36" s="27">
        <f>C36+D36+E36+F36</f>
        <v>33</v>
      </c>
    </row>
    <row r="37" spans="2:9" ht="30.95" customHeight="1">
      <c r="B37" s="194" t="s">
        <v>5</v>
      </c>
      <c r="C37" s="26">
        <f>C34+C27+C36</f>
        <v>649</v>
      </c>
      <c r="D37" s="26">
        <f>D36+D34+D27</f>
        <v>20</v>
      </c>
      <c r="E37" s="26">
        <f>E36+E34+E27</f>
        <v>20</v>
      </c>
      <c r="F37" s="26">
        <f>F36+F34+F27</f>
        <v>2</v>
      </c>
      <c r="G37" s="27">
        <f>C37+D37+E37+F37</f>
        <v>691</v>
      </c>
      <c r="I37" s="24"/>
    </row>
    <row r="38" spans="2:9" ht="21.75" customHeight="1"/>
    <row r="39" spans="2:9" ht="18.75" customHeight="1">
      <c r="C39" s="193"/>
    </row>
    <row r="40" spans="2:9" ht="25.5" customHeight="1"/>
    <row r="41" spans="2:9" ht="18.75" customHeight="1">
      <c r="C41" s="19"/>
      <c r="D41" s="18"/>
      <c r="E41" s="18"/>
      <c r="F41" s="18"/>
      <c r="G41" s="18"/>
    </row>
    <row r="42" spans="2:9" ht="30.95" customHeight="1">
      <c r="D42" s="310" t="s">
        <v>118</v>
      </c>
      <c r="E42" s="310"/>
      <c r="F42" s="310"/>
      <c r="G42" s="310"/>
    </row>
    <row r="43" spans="2:9" ht="30.95" customHeight="1">
      <c r="D43" s="310"/>
      <c r="E43" s="310"/>
      <c r="F43" s="310"/>
      <c r="G43" s="310"/>
    </row>
    <row r="44" spans="2:9" ht="30.95" customHeight="1"/>
    <row r="45" spans="2:9" ht="30.95" customHeight="1">
      <c r="C45" s="21"/>
      <c r="D45" s="21"/>
      <c r="E45" s="21"/>
      <c r="F45" s="21"/>
      <c r="G45" s="21"/>
    </row>
    <row r="46" spans="2:9" ht="30.95" customHeight="1">
      <c r="C46" s="22"/>
      <c r="D46" s="22"/>
      <c r="E46" s="22"/>
      <c r="F46" s="22"/>
      <c r="G46" s="22"/>
    </row>
    <row r="47" spans="2:9" ht="30.95" customHeight="1">
      <c r="C47" s="7"/>
      <c r="D47" s="7"/>
      <c r="E47" s="7"/>
      <c r="F47" s="7"/>
      <c r="G47" s="7"/>
    </row>
    <row r="48" spans="2:9" ht="30.95" customHeight="1">
      <c r="C48" s="19"/>
      <c r="D48" s="18"/>
      <c r="E48" s="18"/>
      <c r="F48" s="18"/>
      <c r="G48" s="18"/>
    </row>
    <row r="49" spans="3:7" ht="30.95" customHeight="1">
      <c r="C49" s="19"/>
      <c r="D49" s="18"/>
      <c r="E49" s="18"/>
      <c r="F49" s="18"/>
      <c r="G49" s="18"/>
    </row>
    <row r="50" spans="3:7" ht="30.95" customHeight="1">
      <c r="C50" s="19"/>
      <c r="D50" s="18"/>
      <c r="E50" s="18"/>
      <c r="F50" s="18"/>
      <c r="G50" s="18"/>
    </row>
    <row r="51" spans="3:7" ht="30.95" customHeight="1">
      <c r="C51" s="19"/>
      <c r="D51" s="18"/>
      <c r="E51" s="18"/>
      <c r="F51" s="18"/>
      <c r="G51" s="18"/>
    </row>
    <row r="52" spans="3:7" ht="30.95" customHeight="1">
      <c r="C52" s="19"/>
      <c r="D52" s="18"/>
      <c r="E52" s="18"/>
      <c r="F52" s="18"/>
      <c r="G52" s="18"/>
    </row>
    <row r="53" spans="3:7" ht="30.95" customHeight="1">
      <c r="C53" s="23"/>
      <c r="D53" s="17"/>
      <c r="E53" s="17"/>
      <c r="F53" s="17"/>
      <c r="G53" s="17"/>
    </row>
    <row r="54" spans="3:7" ht="30.95" customHeight="1">
      <c r="C54" s="19"/>
      <c r="D54" s="18"/>
      <c r="E54" s="18"/>
      <c r="F54" s="18"/>
      <c r="G54" s="18"/>
    </row>
    <row r="55" spans="3:7" ht="30.95" customHeight="1">
      <c r="C55" s="19"/>
      <c r="D55" s="18"/>
      <c r="E55" s="18"/>
      <c r="F55" s="18"/>
      <c r="G55" s="18"/>
    </row>
    <row r="56" spans="3:7" ht="30.95" customHeight="1">
      <c r="C56" s="20"/>
      <c r="D56" s="18"/>
      <c r="E56" s="18"/>
      <c r="F56" s="18"/>
      <c r="G56" s="18"/>
    </row>
  </sheetData>
  <mergeCells count="2">
    <mergeCell ref="D42:G43"/>
    <mergeCell ref="B2:G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zoomScaleNormal="100" workbookViewId="0">
      <selection activeCell="D24" sqref="D24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312" t="s">
        <v>158</v>
      </c>
      <c r="C2" s="312"/>
      <c r="D2" s="312"/>
      <c r="E2" s="312"/>
      <c r="F2" s="312"/>
      <c r="G2" s="192"/>
    </row>
    <row r="3" spans="2:7" ht="12.75" customHeight="1">
      <c r="B3" s="312"/>
      <c r="C3" s="312"/>
      <c r="D3" s="312"/>
      <c r="E3" s="312"/>
      <c r="F3" s="312"/>
      <c r="G3" s="192"/>
    </row>
    <row r="4" spans="2:7" ht="28.5" customHeight="1">
      <c r="B4" s="312"/>
      <c r="C4" s="312"/>
      <c r="D4" s="312"/>
      <c r="E4" s="312"/>
      <c r="F4" s="312"/>
      <c r="G4" s="192"/>
    </row>
    <row r="7" spans="2:7" ht="16.5" customHeight="1"/>
    <row r="8" spans="2:7" ht="1.5" customHeight="1"/>
    <row r="9" spans="2:7" ht="8.25" hidden="1" customHeight="1"/>
    <row r="10" spans="2:7">
      <c r="B10" s="22"/>
      <c r="C10" s="22"/>
      <c r="D10" s="22"/>
      <c r="E10" s="22"/>
      <c r="F10" s="22"/>
      <c r="G10" s="22"/>
    </row>
    <row r="11" spans="2:7" ht="30" customHeight="1">
      <c r="B11" s="100" t="s">
        <v>30</v>
      </c>
      <c r="C11" s="100" t="s">
        <v>1</v>
      </c>
      <c r="D11" s="100" t="s">
        <v>2</v>
      </c>
      <c r="E11" s="100" t="s">
        <v>3</v>
      </c>
      <c r="F11" s="100" t="s">
        <v>31</v>
      </c>
      <c r="G11" s="101" t="s">
        <v>17</v>
      </c>
    </row>
    <row r="12" spans="2:7" ht="27.95" customHeight="1">
      <c r="B12" s="29" t="s">
        <v>32</v>
      </c>
      <c r="C12" s="28">
        <v>7</v>
      </c>
      <c r="D12" s="28">
        <v>1</v>
      </c>
      <c r="E12" s="28">
        <v>1</v>
      </c>
      <c r="F12" s="28">
        <v>0</v>
      </c>
      <c r="G12" s="67">
        <f t="shared" ref="G12:G35" si="0">SUM(C12:F12)</f>
        <v>9</v>
      </c>
    </row>
    <row r="13" spans="2:7" ht="27.95" customHeight="1">
      <c r="B13" s="29" t="s">
        <v>33</v>
      </c>
      <c r="C13" s="28">
        <v>2</v>
      </c>
      <c r="D13" s="28">
        <v>0</v>
      </c>
      <c r="E13" s="28">
        <v>0</v>
      </c>
      <c r="F13" s="28">
        <v>0</v>
      </c>
      <c r="G13" s="67">
        <f t="shared" si="0"/>
        <v>2</v>
      </c>
    </row>
    <row r="14" spans="2:7" ht="27.95" customHeight="1">
      <c r="B14" s="29" t="s">
        <v>34</v>
      </c>
      <c r="C14" s="28">
        <v>5</v>
      </c>
      <c r="D14" s="28">
        <v>0</v>
      </c>
      <c r="E14" s="28">
        <v>1</v>
      </c>
      <c r="F14" s="28">
        <v>0</v>
      </c>
      <c r="G14" s="67">
        <f t="shared" si="0"/>
        <v>6</v>
      </c>
    </row>
    <row r="15" spans="2:7" ht="27.95" customHeight="1">
      <c r="B15" s="29" t="s">
        <v>35</v>
      </c>
      <c r="C15" s="28">
        <v>4</v>
      </c>
      <c r="D15" s="28">
        <v>0</v>
      </c>
      <c r="E15" s="28">
        <v>2</v>
      </c>
      <c r="F15" s="28">
        <v>0</v>
      </c>
      <c r="G15" s="67">
        <f t="shared" si="0"/>
        <v>6</v>
      </c>
    </row>
    <row r="16" spans="2:7" ht="27.95" customHeight="1">
      <c r="B16" s="29" t="s">
        <v>36</v>
      </c>
      <c r="C16" s="28">
        <v>2</v>
      </c>
      <c r="D16" s="28">
        <v>0</v>
      </c>
      <c r="E16" s="28">
        <v>1</v>
      </c>
      <c r="F16" s="28">
        <v>0</v>
      </c>
      <c r="G16" s="67">
        <f t="shared" si="0"/>
        <v>3</v>
      </c>
    </row>
    <row r="17" spans="2:7" ht="27.95" customHeight="1">
      <c r="B17" s="29" t="s">
        <v>37</v>
      </c>
      <c r="C17" s="28">
        <v>2</v>
      </c>
      <c r="D17" s="28">
        <v>0</v>
      </c>
      <c r="E17" s="28">
        <v>0</v>
      </c>
      <c r="F17" s="28">
        <v>0</v>
      </c>
      <c r="G17" s="67">
        <f t="shared" si="0"/>
        <v>2</v>
      </c>
    </row>
    <row r="18" spans="2:7" ht="27.95" customHeight="1">
      <c r="B18" s="29" t="s">
        <v>38</v>
      </c>
      <c r="C18" s="28">
        <v>5</v>
      </c>
      <c r="D18" s="28">
        <v>0</v>
      </c>
      <c r="E18" s="28">
        <v>1</v>
      </c>
      <c r="F18" s="28">
        <v>0</v>
      </c>
      <c r="G18" s="67">
        <f t="shared" si="0"/>
        <v>6</v>
      </c>
    </row>
    <row r="19" spans="2:7" ht="27.95" customHeight="1">
      <c r="B19" s="29" t="s">
        <v>39</v>
      </c>
      <c r="C19" s="28">
        <v>13</v>
      </c>
      <c r="D19" s="28">
        <v>0</v>
      </c>
      <c r="E19" s="28">
        <v>2</v>
      </c>
      <c r="F19" s="28">
        <v>0</v>
      </c>
      <c r="G19" s="67">
        <f t="shared" si="0"/>
        <v>15</v>
      </c>
    </row>
    <row r="20" spans="2:7" ht="27.95" customHeight="1">
      <c r="B20" s="29" t="s">
        <v>40</v>
      </c>
      <c r="C20" s="28">
        <v>13</v>
      </c>
      <c r="D20" s="28">
        <v>1</v>
      </c>
      <c r="E20" s="28">
        <v>0</v>
      </c>
      <c r="F20" s="28">
        <v>0</v>
      </c>
      <c r="G20" s="67">
        <f t="shared" si="0"/>
        <v>14</v>
      </c>
    </row>
    <row r="21" spans="2:7" ht="27.95" customHeight="1">
      <c r="B21" s="29" t="s">
        <v>41</v>
      </c>
      <c r="C21" s="28">
        <v>17</v>
      </c>
      <c r="D21" s="28">
        <v>0</v>
      </c>
      <c r="E21" s="28">
        <v>1</v>
      </c>
      <c r="F21" s="28">
        <v>0</v>
      </c>
      <c r="G21" s="67">
        <f t="shared" si="0"/>
        <v>18</v>
      </c>
    </row>
    <row r="22" spans="2:7" ht="27.95" customHeight="1">
      <c r="B22" s="29" t="s">
        <v>42</v>
      </c>
      <c r="C22" s="28">
        <v>16</v>
      </c>
      <c r="D22" s="28">
        <v>0</v>
      </c>
      <c r="E22" s="28">
        <v>0</v>
      </c>
      <c r="F22" s="28">
        <v>0</v>
      </c>
      <c r="G22" s="65">
        <f t="shared" si="0"/>
        <v>16</v>
      </c>
    </row>
    <row r="23" spans="2:7" ht="27.95" customHeight="1">
      <c r="B23" s="29" t="s">
        <v>43</v>
      </c>
      <c r="C23" s="28">
        <v>14</v>
      </c>
      <c r="D23" s="28">
        <v>0</v>
      </c>
      <c r="E23" s="28">
        <v>0</v>
      </c>
      <c r="F23" s="28">
        <v>0</v>
      </c>
      <c r="G23" s="65">
        <f t="shared" si="0"/>
        <v>14</v>
      </c>
    </row>
    <row r="24" spans="2:7" ht="27.95" customHeight="1">
      <c r="B24" s="29" t="s">
        <v>44</v>
      </c>
      <c r="C24" s="28">
        <v>21</v>
      </c>
      <c r="D24" s="28">
        <v>0</v>
      </c>
      <c r="E24" s="28">
        <v>0</v>
      </c>
      <c r="F24" s="28">
        <v>0</v>
      </c>
      <c r="G24" s="65">
        <f t="shared" si="0"/>
        <v>21</v>
      </c>
    </row>
    <row r="25" spans="2:7" ht="27.95" customHeight="1">
      <c r="B25" s="29" t="s">
        <v>45</v>
      </c>
      <c r="C25" s="28">
        <v>28</v>
      </c>
      <c r="D25" s="28">
        <v>0</v>
      </c>
      <c r="E25" s="28">
        <v>0</v>
      </c>
      <c r="F25" s="28">
        <v>0</v>
      </c>
      <c r="G25" s="65">
        <f t="shared" si="0"/>
        <v>28</v>
      </c>
    </row>
    <row r="26" spans="2:7" ht="27.95" customHeight="1">
      <c r="B26" s="29" t="s">
        <v>46</v>
      </c>
      <c r="C26" s="28">
        <v>27</v>
      </c>
      <c r="D26" s="28">
        <v>2</v>
      </c>
      <c r="E26" s="28">
        <v>1</v>
      </c>
      <c r="F26" s="28">
        <v>1</v>
      </c>
      <c r="G26" s="65">
        <f t="shared" si="0"/>
        <v>31</v>
      </c>
    </row>
    <row r="27" spans="2:7" ht="27.95" customHeight="1">
      <c r="B27" s="29" t="s">
        <v>47</v>
      </c>
      <c r="C27" s="28">
        <v>15</v>
      </c>
      <c r="D27" s="28">
        <v>2</v>
      </c>
      <c r="E27" s="28">
        <v>0</v>
      </c>
      <c r="F27" s="28">
        <v>0</v>
      </c>
      <c r="G27" s="65">
        <f t="shared" si="0"/>
        <v>17</v>
      </c>
    </row>
    <row r="28" spans="2:7" ht="27.95" customHeight="1">
      <c r="B28" s="29" t="s">
        <v>48</v>
      </c>
      <c r="C28" s="28">
        <v>28</v>
      </c>
      <c r="D28" s="28">
        <v>2</v>
      </c>
      <c r="E28" s="28">
        <v>1</v>
      </c>
      <c r="F28" s="28">
        <v>1</v>
      </c>
      <c r="G28" s="65">
        <f t="shared" si="0"/>
        <v>32</v>
      </c>
    </row>
    <row r="29" spans="2:7" ht="27.95" customHeight="1">
      <c r="B29" s="29" t="s">
        <v>49</v>
      </c>
      <c r="C29" s="28">
        <v>20</v>
      </c>
      <c r="D29" s="28">
        <v>4</v>
      </c>
      <c r="E29" s="28">
        <v>0</v>
      </c>
      <c r="F29" s="28">
        <v>0</v>
      </c>
      <c r="G29" s="65">
        <f t="shared" si="0"/>
        <v>24</v>
      </c>
    </row>
    <row r="30" spans="2:7" ht="27.95" customHeight="1">
      <c r="B30" s="29" t="s">
        <v>50</v>
      </c>
      <c r="C30" s="28">
        <v>28</v>
      </c>
      <c r="D30" s="28">
        <v>0</v>
      </c>
      <c r="E30" s="28">
        <v>0</v>
      </c>
      <c r="F30" s="28">
        <v>0</v>
      </c>
      <c r="G30" s="65">
        <f t="shared" si="0"/>
        <v>28</v>
      </c>
    </row>
    <row r="31" spans="2:7" ht="27.95" customHeight="1">
      <c r="B31" s="29" t="s">
        <v>51</v>
      </c>
      <c r="C31" s="28">
        <v>24</v>
      </c>
      <c r="D31" s="28">
        <v>2</v>
      </c>
      <c r="E31" s="28">
        <v>1</v>
      </c>
      <c r="F31" s="28">
        <v>0</v>
      </c>
      <c r="G31" s="67">
        <f t="shared" si="0"/>
        <v>27</v>
      </c>
    </row>
    <row r="32" spans="2:7" ht="27.95" customHeight="1">
      <c r="B32" s="29" t="s">
        <v>52</v>
      </c>
      <c r="C32" s="28">
        <v>17</v>
      </c>
      <c r="D32" s="28">
        <v>3</v>
      </c>
      <c r="E32" s="28">
        <v>0</v>
      </c>
      <c r="F32" s="28">
        <v>0</v>
      </c>
      <c r="G32" s="67">
        <f t="shared" si="0"/>
        <v>20</v>
      </c>
    </row>
    <row r="33" spans="2:7" ht="27.95" customHeight="1">
      <c r="B33" s="29" t="s">
        <v>53</v>
      </c>
      <c r="C33" s="28">
        <v>10</v>
      </c>
      <c r="D33" s="28">
        <v>0</v>
      </c>
      <c r="E33" s="28">
        <v>1</v>
      </c>
      <c r="F33" s="28">
        <v>0</v>
      </c>
      <c r="G33" s="67">
        <f t="shared" si="0"/>
        <v>11</v>
      </c>
    </row>
    <row r="34" spans="2:7" ht="27.95" customHeight="1">
      <c r="B34" s="29" t="s">
        <v>54</v>
      </c>
      <c r="C34" s="28">
        <v>11</v>
      </c>
      <c r="D34" s="28">
        <v>0</v>
      </c>
      <c r="E34" s="28">
        <v>0</v>
      </c>
      <c r="F34" s="28">
        <v>0</v>
      </c>
      <c r="G34" s="67">
        <f t="shared" si="0"/>
        <v>11</v>
      </c>
    </row>
    <row r="35" spans="2:7" ht="27.95" customHeight="1">
      <c r="B35" s="30" t="s">
        <v>55</v>
      </c>
      <c r="C35" s="28">
        <v>11</v>
      </c>
      <c r="D35" s="28">
        <v>1</v>
      </c>
      <c r="E35" s="28">
        <v>1</v>
      </c>
      <c r="F35" s="28">
        <v>0</v>
      </c>
      <c r="G35" s="67">
        <f t="shared" si="0"/>
        <v>13</v>
      </c>
    </row>
    <row r="36" spans="2:7" s="35" customFormat="1" ht="5.25" customHeight="1" thickBot="1">
      <c r="B36" s="95"/>
      <c r="C36" s="96"/>
      <c r="D36" s="96"/>
      <c r="E36" s="96"/>
      <c r="F36" s="96"/>
      <c r="G36" s="102" t="s">
        <v>56</v>
      </c>
    </row>
    <row r="37" spans="2:7" ht="27.95" customHeight="1" thickTop="1">
      <c r="B37" s="31" t="s">
        <v>5</v>
      </c>
      <c r="C37" s="32">
        <f>SUM(C12:C36)</f>
        <v>340</v>
      </c>
      <c r="D37" s="32">
        <f>SUM(D12:D36)</f>
        <v>18</v>
      </c>
      <c r="E37" s="32">
        <f>SUM(E12:E36)</f>
        <v>14</v>
      </c>
      <c r="F37" s="32">
        <f>SUM(F12:F35)</f>
        <v>2</v>
      </c>
      <c r="G37" s="33">
        <f>SUM(C37:F37)</f>
        <v>374</v>
      </c>
    </row>
    <row r="38" spans="2:7" ht="27.95" customHeight="1">
      <c r="B38" s="16"/>
      <c r="C38" s="17"/>
      <c r="D38" s="17"/>
      <c r="E38" s="17"/>
      <c r="F38" s="17"/>
      <c r="G38" s="18"/>
    </row>
    <row r="39" spans="2:7" ht="27.95" customHeight="1">
      <c r="B39" s="16"/>
      <c r="C39" s="17"/>
      <c r="D39" s="17"/>
      <c r="E39" s="17"/>
      <c r="F39" s="17"/>
      <c r="G39" s="18"/>
    </row>
    <row r="40" spans="2:7" ht="27.95" customHeight="1">
      <c r="B40" s="19"/>
      <c r="C40" s="18"/>
      <c r="D40" s="18"/>
      <c r="E40" s="18"/>
      <c r="F40" s="18"/>
      <c r="G40" s="18"/>
    </row>
    <row r="41" spans="2:7" ht="8.25" customHeight="1">
      <c r="B41" s="16"/>
      <c r="C41" s="16"/>
      <c r="D41" s="16"/>
      <c r="E41" s="17"/>
      <c r="F41" s="17"/>
      <c r="G41" s="18"/>
    </row>
    <row r="42" spans="2:7" ht="30.95" customHeight="1">
      <c r="B42" s="19"/>
      <c r="C42" s="18"/>
      <c r="D42" s="18"/>
      <c r="E42" s="18"/>
      <c r="F42" s="18"/>
      <c r="G42" s="18"/>
    </row>
    <row r="43" spans="2:7" ht="30.95" customHeight="1">
      <c r="B43" s="20"/>
      <c r="C43" s="18"/>
      <c r="D43" s="18"/>
      <c r="E43" s="18"/>
      <c r="F43" s="18"/>
      <c r="G43" s="18"/>
    </row>
    <row r="44" spans="2:7" ht="30.95" customHeight="1">
      <c r="G44" s="18"/>
    </row>
    <row r="45" spans="2:7" ht="30.95" customHeight="1">
      <c r="G45" s="18"/>
    </row>
    <row r="46" spans="2:7" ht="30.95" customHeight="1">
      <c r="B46" s="21"/>
      <c r="C46" s="21"/>
      <c r="D46" s="21"/>
      <c r="E46" s="21"/>
      <c r="F46" s="21"/>
      <c r="G46" s="18"/>
    </row>
    <row r="47" spans="2:7" ht="30.95" customHeight="1">
      <c r="B47" s="22"/>
      <c r="C47" s="22"/>
      <c r="D47" s="22"/>
      <c r="E47" s="22"/>
      <c r="F47" s="22"/>
      <c r="G47" s="18"/>
    </row>
    <row r="48" spans="2:7" ht="30.95" customHeight="1">
      <c r="B48" s="7"/>
      <c r="C48" s="7"/>
      <c r="D48" s="7"/>
      <c r="E48" s="7"/>
      <c r="F48" s="7"/>
      <c r="G48" s="18"/>
    </row>
    <row r="49" spans="2:7" ht="30.95" customHeight="1">
      <c r="B49" s="19"/>
      <c r="C49" s="18"/>
      <c r="D49" s="18"/>
      <c r="E49" s="18"/>
      <c r="F49" s="18"/>
      <c r="G49" s="18"/>
    </row>
    <row r="50" spans="2:7" ht="30.95" customHeight="1">
      <c r="B50" s="19"/>
      <c r="C50" s="18"/>
      <c r="D50" s="18"/>
      <c r="E50" s="18"/>
      <c r="F50" s="18"/>
      <c r="G50" s="18"/>
    </row>
    <row r="51" spans="2:7" ht="30.95" customHeight="1">
      <c r="B51" s="19"/>
      <c r="C51" s="18"/>
      <c r="D51" s="18"/>
      <c r="E51" s="18"/>
      <c r="F51" s="18"/>
      <c r="G51" s="18"/>
    </row>
    <row r="52" spans="2:7" ht="30.95" customHeight="1">
      <c r="B52" s="19"/>
      <c r="C52" s="18"/>
      <c r="D52" s="18"/>
      <c r="E52" s="18"/>
      <c r="F52" s="18"/>
      <c r="G52" s="18"/>
    </row>
    <row r="53" spans="2:7" ht="30.95" customHeight="1">
      <c r="B53" s="19"/>
      <c r="C53" s="18"/>
      <c r="D53" s="18"/>
      <c r="E53" s="18"/>
      <c r="F53" s="18"/>
      <c r="G53" s="18"/>
    </row>
    <row r="54" spans="2:7" ht="30.95" customHeight="1">
      <c r="B54" s="23"/>
      <c r="C54" s="17"/>
      <c r="D54" s="17"/>
      <c r="E54" s="17"/>
      <c r="F54" s="17"/>
      <c r="G54" s="18"/>
    </row>
    <row r="55" spans="2:7" ht="30.95" customHeight="1">
      <c r="B55" s="19"/>
      <c r="C55" s="18"/>
      <c r="D55" s="18"/>
      <c r="E55" s="18"/>
      <c r="F55" s="18"/>
      <c r="G55" s="18"/>
    </row>
    <row r="56" spans="2:7" ht="30.95" customHeight="1">
      <c r="B56" s="19"/>
      <c r="C56" s="18"/>
      <c r="D56" s="18"/>
      <c r="E56" s="18"/>
      <c r="F56" s="18"/>
      <c r="G56" s="18"/>
    </row>
    <row r="57" spans="2:7" ht="30.95" customHeight="1">
      <c r="B57" s="20"/>
      <c r="C57" s="18"/>
      <c r="D57" s="18"/>
      <c r="E57" s="18"/>
      <c r="F57" s="18"/>
      <c r="G57" s="18"/>
    </row>
    <row r="58" spans="2:7" ht="15">
      <c r="G58" s="18"/>
    </row>
    <row r="59" spans="2:7" ht="15">
      <c r="G59" s="18"/>
    </row>
    <row r="60" spans="2:7" ht="15">
      <c r="G60" s="18"/>
    </row>
    <row r="61" spans="2:7" ht="15">
      <c r="G61" s="18"/>
    </row>
    <row r="62" spans="2:7" ht="15">
      <c r="G62" s="18"/>
    </row>
    <row r="63" spans="2:7" ht="15">
      <c r="G63" s="18"/>
    </row>
    <row r="64" spans="2:7" ht="15">
      <c r="G64" s="18"/>
    </row>
    <row r="65" spans="7:7" ht="15">
      <c r="G65" s="18"/>
    </row>
    <row r="66" spans="7:7" ht="15">
      <c r="G66" s="18"/>
    </row>
    <row r="67" spans="7:7" ht="15">
      <c r="G67" s="18"/>
    </row>
    <row r="68" spans="7:7" ht="15">
      <c r="G68" s="18"/>
    </row>
    <row r="69" spans="7:7" ht="15">
      <c r="G69" s="18"/>
    </row>
    <row r="70" spans="7:7" ht="15">
      <c r="G70" s="18"/>
    </row>
    <row r="71" spans="7:7" ht="15">
      <c r="G71" s="18"/>
    </row>
    <row r="72" spans="7:7" ht="15">
      <c r="G72" s="18"/>
    </row>
    <row r="73" spans="7:7" ht="15">
      <c r="G73" s="18"/>
    </row>
    <row r="74" spans="7:7" ht="15">
      <c r="G74" s="18"/>
    </row>
    <row r="75" spans="7:7" ht="15">
      <c r="G75" s="18"/>
    </row>
    <row r="76" spans="7:7" ht="15">
      <c r="G76" s="18"/>
    </row>
    <row r="77" spans="7:7" ht="15">
      <c r="G77" s="18"/>
    </row>
    <row r="78" spans="7:7" ht="15">
      <c r="G78" s="18"/>
    </row>
    <row r="79" spans="7:7" ht="15">
      <c r="G79" s="18"/>
    </row>
    <row r="80" spans="7:7" ht="15">
      <c r="G80" s="18"/>
    </row>
    <row r="81" spans="7:7" ht="15">
      <c r="G81" s="18"/>
    </row>
    <row r="82" spans="7:7" ht="15">
      <c r="G82" s="18"/>
    </row>
    <row r="83" spans="7:7" ht="15">
      <c r="G83" s="18"/>
    </row>
    <row r="84" spans="7:7" ht="15">
      <c r="G84" s="18"/>
    </row>
    <row r="85" spans="7:7" ht="15">
      <c r="G85" s="18"/>
    </row>
    <row r="86" spans="7:7" ht="15.75">
      <c r="G86" s="34"/>
    </row>
    <row r="87" spans="7:7" ht="15.75">
      <c r="G87" s="17"/>
    </row>
    <row r="88" spans="7:7" ht="15">
      <c r="G88" s="18"/>
    </row>
    <row r="89" spans="7:7" ht="15.75">
      <c r="G89" s="17"/>
    </row>
    <row r="90" spans="7:7" ht="15">
      <c r="G90" s="18"/>
    </row>
    <row r="91" spans="7:7" ht="15">
      <c r="G91" s="18"/>
    </row>
    <row r="92" spans="7:7" ht="15">
      <c r="G92" s="18"/>
    </row>
    <row r="95" spans="7:7" ht="15.75">
      <c r="G95" s="21"/>
    </row>
    <row r="96" spans="7:7">
      <c r="G96" s="22"/>
    </row>
    <row r="97" spans="7:7" ht="15">
      <c r="G97" s="7"/>
    </row>
    <row r="98" spans="7:7" ht="15">
      <c r="G98" s="18"/>
    </row>
    <row r="99" spans="7:7" ht="15">
      <c r="G99" s="18"/>
    </row>
    <row r="100" spans="7:7" ht="15">
      <c r="G100" s="18"/>
    </row>
    <row r="101" spans="7:7" ht="15">
      <c r="G101" s="18"/>
    </row>
    <row r="102" spans="7:7" ht="15">
      <c r="G102" s="18"/>
    </row>
    <row r="103" spans="7:7" ht="15.75">
      <c r="G103" s="17"/>
    </row>
    <row r="104" spans="7:7" ht="15">
      <c r="G104" s="18"/>
    </row>
    <row r="105" spans="7:7" ht="15">
      <c r="G105" s="18"/>
    </row>
    <row r="106" spans="7:7" ht="15">
      <c r="G106" s="1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9"/>
  <sheetViews>
    <sheetView showGridLines="0" view="pageLayout" topLeftCell="A23" zoomScaleNormal="100" workbookViewId="0">
      <selection activeCell="D24" sqref="D24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2" spans="2:7" ht="20.25" customHeight="1"/>
    <row r="3" spans="2:7" ht="31.5" customHeight="1">
      <c r="B3" s="308" t="s">
        <v>152</v>
      </c>
      <c r="C3" s="308"/>
      <c r="D3" s="308"/>
      <c r="E3" s="308"/>
      <c r="F3" s="308"/>
      <c r="G3" s="308"/>
    </row>
    <row r="4" spans="2:7" ht="28.5" customHeight="1">
      <c r="B4" s="308"/>
      <c r="C4" s="308"/>
      <c r="D4" s="308"/>
      <c r="E4" s="308"/>
      <c r="F4" s="308"/>
      <c r="G4" s="308"/>
    </row>
    <row r="5" spans="2:7">
      <c r="B5" s="308"/>
      <c r="C5" s="308"/>
      <c r="D5" s="308"/>
      <c r="E5" s="308"/>
      <c r="F5" s="308"/>
      <c r="G5" s="308"/>
    </row>
    <row r="8" spans="2:7" ht="8.25" customHeight="1" thickBot="1"/>
    <row r="9" spans="2:7" ht="30" customHeight="1" thickBot="1">
      <c r="B9" s="314" t="s">
        <v>171</v>
      </c>
      <c r="C9" s="315"/>
      <c r="D9" s="315"/>
      <c r="E9" s="315"/>
      <c r="F9" s="315"/>
      <c r="G9" s="316"/>
    </row>
    <row r="10" spans="2:7">
      <c r="B10" s="22"/>
      <c r="C10" s="22"/>
      <c r="D10" s="22"/>
      <c r="E10" s="22"/>
      <c r="F10" s="22"/>
      <c r="G10" s="22"/>
    </row>
    <row r="11" spans="2:7" ht="40.5" customHeight="1">
      <c r="B11" s="103" t="s">
        <v>30</v>
      </c>
      <c r="C11" s="103" t="s">
        <v>109</v>
      </c>
    </row>
    <row r="12" spans="2:7" ht="27.95" customHeight="1">
      <c r="B12" s="29" t="s">
        <v>32</v>
      </c>
      <c r="C12" s="28">
        <v>1</v>
      </c>
    </row>
    <row r="13" spans="2:7" ht="27.95" customHeight="1">
      <c r="B13" s="29" t="s">
        <v>33</v>
      </c>
      <c r="C13" s="28">
        <v>2</v>
      </c>
    </row>
    <row r="14" spans="2:7" ht="27.95" customHeight="1">
      <c r="B14" s="29" t="s">
        <v>34</v>
      </c>
      <c r="C14" s="66">
        <v>2</v>
      </c>
    </row>
    <row r="15" spans="2:7" ht="27.95" customHeight="1">
      <c r="B15" s="29" t="s">
        <v>35</v>
      </c>
      <c r="C15" s="66">
        <v>0</v>
      </c>
    </row>
    <row r="16" spans="2:7" ht="27.95" customHeight="1">
      <c r="B16" s="29" t="s">
        <v>36</v>
      </c>
      <c r="C16" s="28">
        <v>1</v>
      </c>
    </row>
    <row r="17" spans="2:3" ht="27.95" customHeight="1">
      <c r="B17" s="29" t="s">
        <v>37</v>
      </c>
      <c r="C17" s="28">
        <v>1</v>
      </c>
    </row>
    <row r="18" spans="2:3" ht="27.95" customHeight="1">
      <c r="B18" s="29" t="s">
        <v>38</v>
      </c>
      <c r="C18" s="28">
        <v>0</v>
      </c>
    </row>
    <row r="19" spans="2:3" ht="27.95" customHeight="1">
      <c r="B19" s="29" t="s">
        <v>39</v>
      </c>
      <c r="C19" s="28">
        <v>0</v>
      </c>
    </row>
    <row r="20" spans="2:3" ht="27.95" customHeight="1">
      <c r="B20" s="29" t="s">
        <v>40</v>
      </c>
      <c r="C20" s="28">
        <v>0</v>
      </c>
    </row>
    <row r="21" spans="2:3" ht="27.95" customHeight="1">
      <c r="B21" s="29" t="s">
        <v>41</v>
      </c>
      <c r="C21" s="28">
        <v>1</v>
      </c>
    </row>
    <row r="22" spans="2:3" ht="27.95" customHeight="1">
      <c r="B22" s="29" t="s">
        <v>42</v>
      </c>
      <c r="C22" s="28">
        <v>0</v>
      </c>
    </row>
    <row r="23" spans="2:3" ht="27.95" customHeight="1">
      <c r="B23" s="29" t="s">
        <v>43</v>
      </c>
      <c r="C23" s="28">
        <v>0</v>
      </c>
    </row>
    <row r="24" spans="2:3" ht="27.95" customHeight="1">
      <c r="B24" s="29" t="s">
        <v>44</v>
      </c>
      <c r="C24" s="28">
        <v>1</v>
      </c>
    </row>
    <row r="25" spans="2:3" ht="27.95" customHeight="1">
      <c r="B25" s="29" t="s">
        <v>45</v>
      </c>
      <c r="C25" s="28">
        <v>3</v>
      </c>
    </row>
    <row r="26" spans="2:3" ht="27.95" customHeight="1">
      <c r="B26" s="29" t="s">
        <v>46</v>
      </c>
      <c r="C26" s="28">
        <v>1</v>
      </c>
    </row>
    <row r="27" spans="2:3" ht="27.95" customHeight="1">
      <c r="B27" s="29" t="s">
        <v>47</v>
      </c>
      <c r="C27" s="28">
        <v>0</v>
      </c>
    </row>
    <row r="28" spans="2:3" ht="27.95" customHeight="1">
      <c r="B28" s="29" t="s">
        <v>48</v>
      </c>
      <c r="C28" s="28">
        <v>0</v>
      </c>
    </row>
    <row r="29" spans="2:3" ht="27.95" customHeight="1">
      <c r="B29" s="29" t="s">
        <v>49</v>
      </c>
      <c r="C29" s="28">
        <v>0</v>
      </c>
    </row>
    <row r="30" spans="2:3" ht="27.95" customHeight="1">
      <c r="B30" s="29" t="s">
        <v>50</v>
      </c>
      <c r="C30" s="28">
        <v>0</v>
      </c>
    </row>
    <row r="31" spans="2:3" ht="27.95" customHeight="1">
      <c r="B31" s="29" t="s">
        <v>51</v>
      </c>
      <c r="C31" s="28">
        <v>2</v>
      </c>
    </row>
    <row r="32" spans="2:3" ht="27.95" customHeight="1">
      <c r="B32" s="29" t="s">
        <v>52</v>
      </c>
      <c r="C32" s="28">
        <v>2</v>
      </c>
    </row>
    <row r="33" spans="2:9" ht="27.95" customHeight="1">
      <c r="B33" s="29" t="s">
        <v>53</v>
      </c>
      <c r="C33" s="66">
        <v>3</v>
      </c>
    </row>
    <row r="34" spans="2:9" ht="27.95" customHeight="1">
      <c r="B34" s="29" t="s">
        <v>54</v>
      </c>
      <c r="C34" s="28">
        <v>0</v>
      </c>
    </row>
    <row r="35" spans="2:9" ht="27.95" customHeight="1">
      <c r="B35" s="30" t="s">
        <v>55</v>
      </c>
      <c r="C35" s="28">
        <v>3</v>
      </c>
    </row>
    <row r="36" spans="2:9" s="35" customFormat="1" ht="12.75" customHeight="1" thickBot="1">
      <c r="B36" s="147"/>
      <c r="C36" s="148"/>
    </row>
    <row r="37" spans="2:9" ht="27.95" customHeight="1" thickTop="1">
      <c r="B37" s="149" t="s">
        <v>5</v>
      </c>
      <c r="C37" s="171">
        <f>SUM(C12:C36)</f>
        <v>23</v>
      </c>
    </row>
    <row r="38" spans="2:9" ht="27.95" customHeight="1">
      <c r="B38" s="16"/>
      <c r="C38" s="17"/>
      <c r="D38" s="17"/>
      <c r="E38" s="17"/>
      <c r="F38" s="17"/>
      <c r="G38" s="18"/>
    </row>
    <row r="39" spans="2:9" ht="27.95" customHeight="1">
      <c r="B39" s="19"/>
      <c r="C39" s="18"/>
      <c r="D39" s="18"/>
      <c r="E39" s="18"/>
      <c r="F39" s="18"/>
      <c r="G39" s="18"/>
    </row>
    <row r="40" spans="2:9" ht="30.95" customHeight="1">
      <c r="B40" s="19"/>
      <c r="C40" s="18"/>
      <c r="D40" s="18"/>
      <c r="E40" s="18"/>
      <c r="F40" s="18"/>
      <c r="G40" s="18"/>
    </row>
    <row r="41" spans="2:9" ht="30.95" customHeight="1">
      <c r="B41" s="313" t="s">
        <v>145</v>
      </c>
      <c r="C41" s="313"/>
      <c r="D41" s="313"/>
      <c r="E41" s="313"/>
      <c r="F41" s="313"/>
      <c r="G41" s="313"/>
      <c r="H41" s="209"/>
      <c r="I41" s="209"/>
    </row>
    <row r="42" spans="2:9" ht="30.95" customHeight="1">
      <c r="G42" s="18"/>
    </row>
    <row r="43" spans="2:9" ht="33" customHeight="1">
      <c r="B43" s="204" t="s">
        <v>57</v>
      </c>
      <c r="C43" s="205" t="s">
        <v>109</v>
      </c>
      <c r="G43" s="18"/>
    </row>
    <row r="44" spans="2:9" ht="25.5" customHeight="1">
      <c r="B44" s="206" t="s">
        <v>112</v>
      </c>
      <c r="C44" s="207">
        <v>0</v>
      </c>
      <c r="D44" s="21"/>
      <c r="E44" s="21"/>
      <c r="F44" s="21"/>
      <c r="G44" s="18"/>
    </row>
    <row r="45" spans="2:9" ht="21.95" customHeight="1">
      <c r="B45" s="206" t="s">
        <v>58</v>
      </c>
      <c r="C45" s="150">
        <v>0</v>
      </c>
      <c r="D45" s="22"/>
      <c r="E45" s="22"/>
      <c r="F45" s="22"/>
      <c r="G45" s="18"/>
    </row>
    <row r="46" spans="2:9" ht="21.95" customHeight="1">
      <c r="B46" s="206" t="s">
        <v>59</v>
      </c>
      <c r="C46" s="151">
        <v>4</v>
      </c>
      <c r="D46" s="7"/>
      <c r="E46" s="7"/>
      <c r="F46" s="7"/>
      <c r="G46" s="18"/>
    </row>
    <row r="47" spans="2:9" ht="21.95" customHeight="1">
      <c r="B47" s="206" t="s">
        <v>60</v>
      </c>
      <c r="C47" s="151">
        <v>5</v>
      </c>
      <c r="D47" s="18"/>
      <c r="E47" s="18"/>
      <c r="F47" s="18"/>
      <c r="G47" s="18"/>
    </row>
    <row r="48" spans="2:9" ht="21.95" customHeight="1">
      <c r="B48" s="206" t="s">
        <v>61</v>
      </c>
      <c r="C48" s="151">
        <v>3</v>
      </c>
      <c r="D48" s="18"/>
      <c r="E48" s="18"/>
      <c r="F48" s="18"/>
      <c r="G48" s="18"/>
    </row>
    <row r="49" spans="2:7" ht="21.95" customHeight="1">
      <c r="B49" s="206" t="s">
        <v>62</v>
      </c>
      <c r="C49" s="152">
        <v>2</v>
      </c>
      <c r="D49" s="18"/>
      <c r="E49" s="18"/>
      <c r="F49" s="18"/>
      <c r="G49" s="18"/>
    </row>
    <row r="50" spans="2:7" ht="21.95" customHeight="1">
      <c r="B50" s="206" t="s">
        <v>63</v>
      </c>
      <c r="C50" s="150">
        <v>3</v>
      </c>
      <c r="D50" s="18"/>
      <c r="E50" s="18"/>
      <c r="F50" s="18"/>
      <c r="G50" s="18"/>
    </row>
    <row r="51" spans="2:7" ht="21.95" customHeight="1">
      <c r="B51" s="206" t="s">
        <v>64</v>
      </c>
      <c r="C51" s="150">
        <v>1</v>
      </c>
      <c r="D51" s="18"/>
      <c r="E51" s="18"/>
      <c r="F51" s="18"/>
      <c r="G51" s="18"/>
    </row>
    <row r="52" spans="2:7" ht="21.95" customHeight="1">
      <c r="B52" s="206" t="s">
        <v>65</v>
      </c>
      <c r="C52" s="150">
        <v>1</v>
      </c>
      <c r="D52" s="17"/>
      <c r="E52" s="17"/>
      <c r="F52" s="17"/>
      <c r="G52" s="18"/>
    </row>
    <row r="53" spans="2:7" ht="21.95" customHeight="1">
      <c r="B53" s="206" t="s">
        <v>66</v>
      </c>
      <c r="C53" s="150">
        <v>3</v>
      </c>
      <c r="D53" s="18"/>
      <c r="E53" s="18"/>
      <c r="F53" s="18"/>
      <c r="G53" s="18"/>
    </row>
    <row r="54" spans="2:7" ht="21.95" customHeight="1">
      <c r="B54" s="206" t="s">
        <v>67</v>
      </c>
      <c r="C54" s="150">
        <v>0</v>
      </c>
      <c r="D54" s="18"/>
      <c r="E54" s="18"/>
      <c r="F54" s="18"/>
      <c r="G54" s="18"/>
    </row>
    <row r="55" spans="2:7" ht="21.95" customHeight="1">
      <c r="B55" s="206" t="s">
        <v>68</v>
      </c>
      <c r="C55" s="150">
        <v>0</v>
      </c>
      <c r="D55" s="18"/>
      <c r="E55" s="18"/>
      <c r="F55" s="18"/>
      <c r="G55" s="18"/>
    </row>
    <row r="56" spans="2:7" ht="21.95" customHeight="1">
      <c r="B56" s="206" t="s">
        <v>69</v>
      </c>
      <c r="C56" s="150">
        <v>0</v>
      </c>
      <c r="G56" s="18"/>
    </row>
    <row r="57" spans="2:7" ht="21.95" customHeight="1">
      <c r="B57" s="206" t="s">
        <v>70</v>
      </c>
      <c r="C57" s="150">
        <v>0</v>
      </c>
      <c r="G57" s="18"/>
    </row>
    <row r="58" spans="2:7" ht="21.95" customHeight="1">
      <c r="B58" s="206" t="s">
        <v>71</v>
      </c>
      <c r="C58" s="150">
        <v>0</v>
      </c>
      <c r="G58" s="18"/>
    </row>
    <row r="59" spans="2:7" ht="21.95" customHeight="1">
      <c r="B59" s="206" t="s">
        <v>72</v>
      </c>
      <c r="C59" s="150">
        <v>0</v>
      </c>
      <c r="G59" s="18"/>
    </row>
    <row r="60" spans="2:7" ht="21.95" customHeight="1">
      <c r="B60" s="206" t="s">
        <v>106</v>
      </c>
      <c r="C60" s="150">
        <v>1</v>
      </c>
      <c r="G60" s="18"/>
    </row>
    <row r="61" spans="2:7" ht="21.95" customHeight="1">
      <c r="B61" s="153" t="s">
        <v>5</v>
      </c>
      <c r="C61" s="154">
        <f>SUM(C44:C60)</f>
        <v>23</v>
      </c>
      <c r="G61" s="18"/>
    </row>
    <row r="62" spans="2:7" ht="21.95" customHeight="1">
      <c r="G62" s="18"/>
    </row>
    <row r="63" spans="2:7" ht="9.75" customHeight="1" thickBot="1">
      <c r="G63" s="18"/>
    </row>
    <row r="64" spans="2:7" ht="57" customHeight="1">
      <c r="B64" s="319" t="s">
        <v>116</v>
      </c>
      <c r="C64" s="320"/>
      <c r="D64" s="59"/>
      <c r="G64" s="18"/>
    </row>
    <row r="65" spans="2:7" ht="13.5" customHeight="1">
      <c r="B65" s="321" t="s">
        <v>172</v>
      </c>
      <c r="C65" s="321"/>
      <c r="G65" s="18"/>
    </row>
    <row r="66" spans="2:7" ht="21.95" customHeight="1">
      <c r="B66" s="202" t="s">
        <v>117</v>
      </c>
      <c r="C66" s="203" t="s">
        <v>102</v>
      </c>
      <c r="G66" s="18"/>
    </row>
    <row r="67" spans="2:7" ht="27" customHeight="1">
      <c r="B67" s="51" t="s">
        <v>100</v>
      </c>
      <c r="C67" s="52">
        <v>22</v>
      </c>
      <c r="G67" s="18"/>
    </row>
    <row r="68" spans="2:7" ht="21.95" customHeight="1">
      <c r="B68" s="53" t="s">
        <v>101</v>
      </c>
      <c r="C68" s="54">
        <v>1</v>
      </c>
      <c r="G68" s="18"/>
    </row>
    <row r="69" spans="2:7" ht="21.95" customHeight="1">
      <c r="G69" s="18"/>
    </row>
    <row r="70" spans="2:7" ht="15.75" thickBot="1">
      <c r="G70" s="18"/>
    </row>
    <row r="71" spans="2:7" ht="15.75" thickBot="1">
      <c r="B71" s="317" t="s">
        <v>105</v>
      </c>
      <c r="C71" s="318"/>
      <c r="G71" s="18"/>
    </row>
    <row r="72" spans="2:7" ht="15">
      <c r="B72" s="55" t="s">
        <v>14</v>
      </c>
      <c r="C72" s="56">
        <v>22</v>
      </c>
      <c r="G72" s="18"/>
    </row>
    <row r="73" spans="2:7" ht="15.75" thickBot="1">
      <c r="B73" s="57" t="s">
        <v>15</v>
      </c>
      <c r="C73" s="58">
        <v>1</v>
      </c>
      <c r="G73" s="18"/>
    </row>
    <row r="74" spans="2:7" ht="27.75" customHeight="1">
      <c r="G74" s="18"/>
    </row>
    <row r="75" spans="2:7" ht="15">
      <c r="G75" s="18"/>
    </row>
    <row r="76" spans="2:7" ht="15">
      <c r="G76" s="18"/>
    </row>
    <row r="77" spans="2:7" ht="15">
      <c r="G77" s="18"/>
    </row>
    <row r="78" spans="2:7" ht="15">
      <c r="G78" s="18"/>
    </row>
    <row r="79" spans="2:7" ht="15.75">
      <c r="G79" s="34"/>
    </row>
    <row r="80" spans="2:7" ht="15.75">
      <c r="G80" s="17"/>
    </row>
    <row r="81" spans="7:7" ht="15">
      <c r="G81" s="18"/>
    </row>
    <row r="82" spans="7:7" ht="15.75">
      <c r="G82" s="17"/>
    </row>
    <row r="83" spans="7:7" ht="15">
      <c r="G83" s="18"/>
    </row>
    <row r="84" spans="7:7" ht="15">
      <c r="G84" s="18"/>
    </row>
    <row r="85" spans="7:7" ht="15">
      <c r="G85" s="18"/>
    </row>
    <row r="88" spans="7:7" ht="15.75">
      <c r="G88" s="21"/>
    </row>
    <row r="89" spans="7:7">
      <c r="G89" s="22"/>
    </row>
    <row r="90" spans="7:7" ht="15">
      <c r="G90" s="7"/>
    </row>
    <row r="91" spans="7:7" ht="15">
      <c r="G91" s="18"/>
    </row>
    <row r="92" spans="7:7" ht="15">
      <c r="G92" s="18"/>
    </row>
    <row r="93" spans="7:7" ht="15">
      <c r="G93" s="18"/>
    </row>
    <row r="94" spans="7:7" ht="15">
      <c r="G94" s="18"/>
    </row>
    <row r="95" spans="7:7" ht="15">
      <c r="G95" s="18"/>
    </row>
    <row r="96" spans="7:7" ht="15.75">
      <c r="G96" s="17"/>
    </row>
    <row r="97" spans="7:7" ht="15">
      <c r="G97" s="18"/>
    </row>
    <row r="98" spans="7:7" ht="15">
      <c r="G98" s="18"/>
    </row>
    <row r="99" spans="7:7" ht="15">
      <c r="G99" s="18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1"/>
  <sheetViews>
    <sheetView showGridLines="0" view="pageLayout" topLeftCell="A28" zoomScaleNormal="100" workbookViewId="0">
      <selection activeCell="D24" sqref="D24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08" t="s">
        <v>153</v>
      </c>
      <c r="C3" s="208"/>
    </row>
    <row r="4" spans="2:7" ht="26.25">
      <c r="B4" s="208"/>
      <c r="C4" s="208"/>
    </row>
    <row r="5" spans="2:7" ht="12.75" customHeight="1">
      <c r="B5" s="208"/>
      <c r="C5" s="208"/>
      <c r="D5" s="219"/>
      <c r="E5" s="219"/>
      <c r="F5" s="219"/>
      <c r="G5" s="219"/>
    </row>
    <row r="6" spans="2:7" ht="7.5" customHeight="1">
      <c r="D6" s="219"/>
      <c r="E6" s="219"/>
      <c r="F6" s="219"/>
      <c r="G6" s="219"/>
    </row>
    <row r="7" spans="2:7" ht="12.75" hidden="1" customHeight="1">
      <c r="D7" s="219"/>
      <c r="E7" s="219"/>
      <c r="F7" s="219"/>
      <c r="G7" s="219"/>
    </row>
    <row r="8" spans="2:7" ht="1.5" hidden="1" customHeight="1"/>
    <row r="9" spans="2:7" ht="14.25" hidden="1" customHeight="1"/>
    <row r="10" spans="2:7" ht="3" customHeight="1">
      <c r="B10" s="86"/>
      <c r="C10" s="87"/>
    </row>
    <row r="11" spans="2:7" ht="36" customHeight="1">
      <c r="B11" s="210" t="s">
        <v>80</v>
      </c>
      <c r="C11" s="211" t="s">
        <v>81</v>
      </c>
    </row>
    <row r="12" spans="2:7" ht="27.95" customHeight="1">
      <c r="B12" s="36" t="s">
        <v>82</v>
      </c>
      <c r="C12" s="37">
        <v>626</v>
      </c>
    </row>
    <row r="13" spans="2:7" ht="27.95" customHeight="1">
      <c r="B13" s="36" t="s">
        <v>83</v>
      </c>
      <c r="C13" s="37">
        <v>506</v>
      </c>
    </row>
    <row r="14" spans="2:7" ht="27.95" customHeight="1">
      <c r="B14" s="36" t="s">
        <v>84</v>
      </c>
      <c r="C14" s="37">
        <v>489</v>
      </c>
    </row>
    <row r="15" spans="2:7" ht="27.95" customHeight="1">
      <c r="B15" s="36" t="s">
        <v>85</v>
      </c>
      <c r="C15" s="37">
        <v>0</v>
      </c>
    </row>
    <row r="16" spans="2:7" ht="27.95" customHeight="1">
      <c r="B16" s="36" t="s">
        <v>86</v>
      </c>
      <c r="C16" s="37">
        <v>204</v>
      </c>
    </row>
    <row r="17" spans="2:3" ht="27.95" customHeight="1" thickBot="1">
      <c r="B17" s="38" t="s">
        <v>87</v>
      </c>
      <c r="C17" s="39">
        <v>35</v>
      </c>
    </row>
    <row r="18" spans="2:3" ht="4.5" customHeight="1" thickBot="1">
      <c r="B18" s="121"/>
      <c r="C18" s="122"/>
    </row>
    <row r="19" spans="2:3" ht="33.75" customHeight="1" thickBot="1">
      <c r="B19" s="214" t="s">
        <v>99</v>
      </c>
      <c r="C19" s="215" t="s">
        <v>173</v>
      </c>
    </row>
    <row r="20" spans="2:3" ht="3.75" customHeight="1" thickBot="1">
      <c r="B20" s="123"/>
      <c r="C20" s="124"/>
    </row>
    <row r="21" spans="2:3" ht="27.95" customHeight="1">
      <c r="B21" s="40" t="s">
        <v>88</v>
      </c>
      <c r="C21" s="41" t="s">
        <v>81</v>
      </c>
    </row>
    <row r="22" spans="2:3" ht="27.95" customHeight="1">
      <c r="B22" s="36" t="s">
        <v>89</v>
      </c>
      <c r="C22" s="42">
        <v>659</v>
      </c>
    </row>
    <row r="23" spans="2:3" ht="27.95" customHeight="1">
      <c r="B23" s="36" t="s">
        <v>90</v>
      </c>
      <c r="C23" s="42">
        <v>2</v>
      </c>
    </row>
    <row r="24" spans="2:3" ht="27.95" customHeight="1">
      <c r="B24" s="47" t="s">
        <v>91</v>
      </c>
      <c r="C24" s="49">
        <v>67</v>
      </c>
    </row>
    <row r="25" spans="2:3" ht="27.95" customHeight="1">
      <c r="B25" s="48" t="s">
        <v>92</v>
      </c>
      <c r="C25" s="50">
        <v>0</v>
      </c>
    </row>
    <row r="26" spans="2:3" ht="27.95" customHeight="1">
      <c r="B26" s="48" t="s">
        <v>93</v>
      </c>
      <c r="C26" s="50">
        <v>1</v>
      </c>
    </row>
    <row r="27" spans="2:3" ht="27.95" customHeight="1">
      <c r="B27" s="48" t="s">
        <v>94</v>
      </c>
      <c r="C27" s="50">
        <v>0</v>
      </c>
    </row>
    <row r="28" spans="2:3" ht="27.95" customHeight="1">
      <c r="B28" s="48" t="s">
        <v>123</v>
      </c>
      <c r="C28" s="50">
        <v>0</v>
      </c>
    </row>
    <row r="29" spans="2:3" ht="32.25" customHeight="1" thickBot="1">
      <c r="B29" s="212"/>
      <c r="C29" s="213"/>
    </row>
    <row r="30" spans="2:3" ht="10.5" customHeight="1" thickBot="1">
      <c r="B30" s="125"/>
      <c r="C30" s="126"/>
    </row>
    <row r="31" spans="2:3" ht="22.5" customHeight="1" thickBot="1">
      <c r="B31" s="43" t="s">
        <v>110</v>
      </c>
      <c r="C31" s="44">
        <f>C22+C24+C26+C27+C28+C23+C25</f>
        <v>729</v>
      </c>
    </row>
    <row r="32" spans="2:3" ht="17.25" customHeight="1" thickBot="1">
      <c r="B32" s="127"/>
      <c r="C32" s="128"/>
    </row>
    <row r="33" spans="2:3" ht="25.5" customHeight="1" thickBot="1">
      <c r="B33" s="290" t="s">
        <v>142</v>
      </c>
      <c r="C33" s="216" t="s">
        <v>174</v>
      </c>
    </row>
    <row r="34" spans="2:3" ht="15.75" customHeight="1" thickBot="1">
      <c r="B34" s="129"/>
      <c r="C34" s="124"/>
    </row>
    <row r="35" spans="2:3" ht="19.5" customHeight="1">
      <c r="B35" s="217" t="s">
        <v>95</v>
      </c>
      <c r="C35" s="218" t="s">
        <v>17</v>
      </c>
    </row>
    <row r="36" spans="2:3" ht="27.95" customHeight="1">
      <c r="B36" s="36" t="s">
        <v>96</v>
      </c>
      <c r="C36" s="37">
        <v>115</v>
      </c>
    </row>
    <row r="37" spans="2:3" ht="25.5" customHeight="1">
      <c r="B37" s="36" t="s">
        <v>97</v>
      </c>
      <c r="C37" s="37">
        <v>189</v>
      </c>
    </row>
    <row r="38" spans="2:3" ht="24.75" customHeight="1" thickBot="1">
      <c r="B38" s="38" t="s">
        <v>98</v>
      </c>
      <c r="C38" s="39">
        <v>70</v>
      </c>
    </row>
    <row r="39" spans="2:3" ht="12.75" customHeight="1" thickBot="1">
      <c r="B39" s="125"/>
      <c r="C39" s="126"/>
    </row>
    <row r="40" spans="2:3" ht="30" customHeight="1" thickBot="1">
      <c r="B40" s="43" t="s">
        <v>5</v>
      </c>
      <c r="C40" s="130">
        <f>SUM(C36:C39)</f>
        <v>374</v>
      </c>
    </row>
    <row r="41" spans="2:3" ht="27.95" customHeight="1">
      <c r="B41" s="16"/>
      <c r="C41" s="17"/>
    </row>
    <row r="42" spans="2:3" ht="27.95" customHeight="1">
      <c r="B42" s="19"/>
      <c r="C42" s="18"/>
    </row>
    <row r="43" spans="2:3" ht="27.95" customHeight="1">
      <c r="B43" s="16"/>
      <c r="C43" s="16"/>
    </row>
    <row r="44" spans="2:3" ht="27.95" customHeight="1">
      <c r="B44" s="19"/>
      <c r="C44" s="18"/>
    </row>
    <row r="45" spans="2:3" ht="30.95" customHeight="1">
      <c r="B45" s="19"/>
      <c r="C45" s="18"/>
    </row>
    <row r="46" spans="2:3" ht="30.95" customHeight="1">
      <c r="B46" s="172"/>
      <c r="C46" s="18"/>
    </row>
    <row r="47" spans="2:3" ht="30.95" customHeight="1">
      <c r="B47" s="322"/>
      <c r="C47" s="322"/>
    </row>
    <row r="48" spans="2:3" ht="30.95" customHeight="1"/>
    <row r="49" spans="2:3" ht="30.95" customHeight="1">
      <c r="B49" s="21"/>
      <c r="C49" s="21"/>
    </row>
    <row r="50" spans="2:3" ht="30.95" customHeight="1">
      <c r="B50" s="22"/>
      <c r="C50" s="22"/>
    </row>
    <row r="51" spans="2:3" ht="30.95" customHeight="1">
      <c r="B51" s="7"/>
      <c r="C51" s="7"/>
    </row>
    <row r="52" spans="2:3" ht="30.95" customHeight="1">
      <c r="B52" s="19"/>
      <c r="C52" s="18"/>
    </row>
    <row r="53" spans="2:3" ht="30.95" customHeight="1">
      <c r="B53" s="19"/>
      <c r="C53" s="18"/>
    </row>
    <row r="54" spans="2:3" ht="30.95" customHeight="1">
      <c r="B54" s="19"/>
      <c r="C54" s="18"/>
    </row>
    <row r="55" spans="2:3" ht="30.95" customHeight="1">
      <c r="B55" s="19"/>
      <c r="C55" s="18"/>
    </row>
    <row r="56" spans="2:3" ht="30.95" customHeight="1">
      <c r="B56" s="19"/>
      <c r="C56" s="18"/>
    </row>
    <row r="57" spans="2:3" ht="30.95" customHeight="1">
      <c r="B57" s="23"/>
      <c r="C57" s="17"/>
    </row>
    <row r="58" spans="2:3" ht="30.95" customHeight="1">
      <c r="B58" s="19"/>
      <c r="C58" s="18"/>
    </row>
    <row r="59" spans="2:3" ht="30.95" customHeight="1">
      <c r="B59" s="19"/>
      <c r="C59" s="18"/>
    </row>
    <row r="60" spans="2:3" ht="30.95" customHeight="1">
      <c r="B60" s="20"/>
      <c r="C60" s="18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8"/>
  <sheetViews>
    <sheetView showGridLines="0" view="pageLayout" topLeftCell="A22" zoomScale="75" zoomScaleNormal="50" zoomScaleSheetLayoutView="75" zoomScalePageLayoutView="75" workbookViewId="0">
      <selection activeCell="D24" sqref="D24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24" t="s">
        <v>154</v>
      </c>
      <c r="C4" s="324"/>
      <c r="D4" s="324"/>
      <c r="E4" s="324"/>
      <c r="F4" s="324"/>
      <c r="G4" s="324"/>
      <c r="H4" s="324"/>
      <c r="I4" s="324"/>
      <c r="J4" s="324"/>
      <c r="K4" s="324"/>
    </row>
    <row r="5" spans="2:11">
      <c r="B5" s="324"/>
      <c r="C5" s="324"/>
      <c r="D5" s="324"/>
      <c r="E5" s="324"/>
      <c r="F5" s="324"/>
      <c r="G5" s="324"/>
      <c r="H5" s="324"/>
      <c r="I5" s="324"/>
      <c r="J5" s="324"/>
      <c r="K5" s="324"/>
    </row>
    <row r="10" spans="2:11">
      <c r="B10" s="4"/>
      <c r="C10" s="4"/>
    </row>
    <row r="11" spans="2:11" ht="36" customHeight="1">
      <c r="B11" s="13" t="s">
        <v>0</v>
      </c>
      <c r="C11" s="88" t="s">
        <v>29</v>
      </c>
      <c r="E11" s="136">
        <v>100</v>
      </c>
    </row>
    <row r="12" spans="2:11" ht="36" customHeight="1">
      <c r="B12" s="131" t="s">
        <v>141</v>
      </c>
      <c r="C12" s="132">
        <v>384</v>
      </c>
    </row>
    <row r="13" spans="2:11" ht="30.95" customHeight="1">
      <c r="B13" s="133" t="s">
        <v>134</v>
      </c>
      <c r="C13" s="260">
        <v>268</v>
      </c>
    </row>
    <row r="14" spans="2:11" ht="12.75" customHeight="1" thickBot="1">
      <c r="B14" s="119"/>
      <c r="C14" s="132"/>
    </row>
    <row r="15" spans="2:11" ht="60" customHeight="1" thickTop="1">
      <c r="B15" s="134" t="s">
        <v>20</v>
      </c>
      <c r="C15" s="135">
        <f>(C12*E11/C13)-100</f>
        <v>43.283582089552226</v>
      </c>
    </row>
    <row r="20" spans="2:3" ht="15.75" thickBot="1"/>
    <row r="21" spans="2:3">
      <c r="B21" s="68" t="s">
        <v>113</v>
      </c>
      <c r="C21" s="72">
        <v>197</v>
      </c>
    </row>
    <row r="22" spans="2:3">
      <c r="B22" s="69" t="s">
        <v>124</v>
      </c>
      <c r="C22" s="73">
        <v>187</v>
      </c>
    </row>
    <row r="23" spans="2:3">
      <c r="B23" s="69" t="s">
        <v>114</v>
      </c>
      <c r="C23" s="73"/>
    </row>
    <row r="24" spans="2:3" ht="15.75" thickBot="1">
      <c r="B24" s="70" t="s">
        <v>122</v>
      </c>
      <c r="C24" s="74"/>
    </row>
    <row r="25" spans="2:3">
      <c r="C25" s="7">
        <f>SUM(C21:C24)</f>
        <v>384</v>
      </c>
    </row>
    <row r="37" spans="1:11" ht="33.75" customHeight="1"/>
    <row r="39" spans="1:11" ht="24" customHeight="1"/>
    <row r="43" spans="1:11">
      <c r="A43" s="323" t="s">
        <v>155</v>
      </c>
      <c r="B43" s="323"/>
      <c r="C43" s="323"/>
      <c r="D43" s="323"/>
      <c r="E43" s="323"/>
      <c r="F43" s="323"/>
      <c r="G43" s="323"/>
      <c r="H43" s="323"/>
    </row>
    <row r="44" spans="1:11">
      <c r="A44" s="323"/>
      <c r="B44" s="323"/>
      <c r="C44" s="323"/>
      <c r="D44" s="323"/>
      <c r="E44" s="323"/>
      <c r="F44" s="323"/>
      <c r="G44" s="323"/>
      <c r="H44" s="323"/>
    </row>
    <row r="45" spans="1:11">
      <c r="A45" s="323"/>
      <c r="B45" s="323"/>
      <c r="C45" s="323"/>
      <c r="D45" s="323"/>
      <c r="E45" s="323"/>
      <c r="F45" s="323"/>
      <c r="G45" s="323"/>
      <c r="H45" s="323"/>
    </row>
    <row r="47" spans="1:11" ht="15" customHeight="1">
      <c r="C47" s="220"/>
      <c r="D47" s="220"/>
      <c r="E47" s="220"/>
      <c r="F47" s="220"/>
      <c r="G47" s="220"/>
      <c r="H47" s="220"/>
      <c r="I47" s="220"/>
      <c r="J47" s="220"/>
      <c r="K47" s="220"/>
    </row>
    <row r="48" spans="1:11" ht="15" customHeight="1">
      <c r="C48" s="220"/>
      <c r="D48" s="220"/>
      <c r="E48" s="220"/>
      <c r="F48" s="220"/>
      <c r="G48" s="220"/>
      <c r="H48" s="220"/>
      <c r="I48" s="220"/>
      <c r="J48" s="220"/>
      <c r="K48" s="220"/>
    </row>
    <row r="49" spans="2:11" ht="15" customHeight="1">
      <c r="C49" s="220"/>
      <c r="D49" s="220"/>
      <c r="E49" s="220"/>
      <c r="F49" s="220"/>
      <c r="G49" s="220"/>
      <c r="H49" s="220"/>
      <c r="I49" s="220"/>
      <c r="J49" s="220"/>
      <c r="K49" s="220"/>
    </row>
    <row r="52" spans="2:11" ht="18">
      <c r="B52" s="329" t="s">
        <v>175</v>
      </c>
      <c r="C52" s="329"/>
      <c r="F52" s="329" t="s">
        <v>149</v>
      </c>
      <c r="G52" s="329"/>
      <c r="H52" s="329"/>
    </row>
    <row r="53" spans="2:11" ht="15.75" thickBot="1"/>
    <row r="54" spans="2:11" ht="18">
      <c r="B54" s="175" t="s">
        <v>135</v>
      </c>
      <c r="C54" s="176">
        <v>453</v>
      </c>
      <c r="F54" s="325" t="s">
        <v>147</v>
      </c>
      <c r="G54" s="326"/>
      <c r="H54" s="176">
        <v>9</v>
      </c>
    </row>
    <row r="55" spans="2:11" ht="18">
      <c r="B55" s="177"/>
      <c r="C55" s="178"/>
      <c r="F55" s="332"/>
      <c r="G55" s="333"/>
      <c r="H55" s="178"/>
    </row>
    <row r="56" spans="2:11" ht="18">
      <c r="B56" s="177" t="s">
        <v>136</v>
      </c>
      <c r="C56" s="178">
        <v>237</v>
      </c>
      <c r="F56" s="327" t="s">
        <v>148</v>
      </c>
      <c r="G56" s="328"/>
      <c r="H56" s="178">
        <v>24</v>
      </c>
    </row>
    <row r="57" spans="2:11" ht="18">
      <c r="B57" s="177"/>
      <c r="C57" s="178"/>
      <c r="F57" s="332"/>
      <c r="G57" s="333"/>
      <c r="H57" s="178"/>
    </row>
    <row r="58" spans="2:11" ht="18.75" thickBot="1">
      <c r="B58" s="179" t="s">
        <v>137</v>
      </c>
      <c r="C58" s="180">
        <v>39</v>
      </c>
      <c r="F58" s="330" t="s">
        <v>5</v>
      </c>
      <c r="G58" s="331"/>
      <c r="H58" s="180">
        <v>33</v>
      </c>
    </row>
    <row r="59" spans="2:11" ht="18">
      <c r="B59" s="173"/>
      <c r="C59" s="173"/>
    </row>
    <row r="60" spans="2:11">
      <c r="B60" s="324" t="s">
        <v>91</v>
      </c>
      <c r="C60" s="324"/>
      <c r="D60" s="324"/>
      <c r="E60" s="324"/>
      <c r="F60" s="324"/>
      <c r="G60" s="324"/>
      <c r="H60" s="324"/>
      <c r="I60" s="324"/>
    </row>
    <row r="61" spans="2:11" ht="15" customHeight="1">
      <c r="B61" s="324"/>
      <c r="C61" s="324"/>
      <c r="D61" s="324"/>
      <c r="E61" s="324"/>
      <c r="F61" s="324"/>
      <c r="G61" s="324"/>
      <c r="H61" s="324"/>
      <c r="I61" s="324"/>
      <c r="J61" s="220"/>
      <c r="K61" s="220"/>
    </row>
    <row r="62" spans="2:11" ht="3.75" customHeight="1">
      <c r="C62" s="220"/>
      <c r="D62" s="220"/>
      <c r="E62" s="220"/>
      <c r="F62" s="220"/>
      <c r="G62" s="220"/>
      <c r="H62" s="220"/>
      <c r="I62" s="220"/>
      <c r="J62" s="220"/>
      <c r="K62" s="220"/>
    </row>
    <row r="63" spans="2:11" ht="18">
      <c r="C63" s="182" t="s">
        <v>172</v>
      </c>
    </row>
    <row r="64" spans="2:11" ht="2.25" customHeight="1"/>
    <row r="65" spans="2:3" ht="18">
      <c r="B65" s="181" t="s">
        <v>91</v>
      </c>
      <c r="C65" s="174">
        <v>67</v>
      </c>
    </row>
    <row r="66" spans="2:3" ht="18">
      <c r="B66" s="181"/>
      <c r="C66" s="174"/>
    </row>
    <row r="67" spans="2:3" ht="36">
      <c r="B67" s="281" t="s">
        <v>138</v>
      </c>
      <c r="C67" s="174">
        <v>0</v>
      </c>
    </row>
    <row r="68" spans="2:3" ht="18">
      <c r="B68" s="181"/>
      <c r="C68" s="174"/>
    </row>
    <row r="69" spans="2:3" ht="18">
      <c r="B69" s="181" t="s">
        <v>139</v>
      </c>
      <c r="C69" s="174">
        <v>24</v>
      </c>
    </row>
    <row r="70" spans="2:3" ht="18">
      <c r="B70" s="181"/>
      <c r="C70" s="174"/>
    </row>
    <row r="71" spans="2:3" ht="18">
      <c r="B71" s="181" t="s">
        <v>140</v>
      </c>
      <c r="C71" s="174">
        <v>9</v>
      </c>
    </row>
    <row r="72" spans="2:3" ht="18">
      <c r="B72" s="181"/>
      <c r="C72" s="174"/>
    </row>
    <row r="73" spans="2:3" ht="18">
      <c r="B73" s="181" t="s">
        <v>135</v>
      </c>
      <c r="C73" s="174">
        <v>11</v>
      </c>
    </row>
    <row r="74" spans="2:3" ht="18">
      <c r="B74" s="181"/>
      <c r="C74" s="174"/>
    </row>
    <row r="75" spans="2:3" ht="18">
      <c r="B75" s="181" t="s">
        <v>136</v>
      </c>
      <c r="C75" s="174">
        <v>40</v>
      </c>
    </row>
    <row r="76" spans="2:3" ht="18">
      <c r="B76" s="181"/>
      <c r="C76" s="174"/>
    </row>
    <row r="77" spans="2:3" ht="18">
      <c r="B77" s="181" t="s">
        <v>137</v>
      </c>
      <c r="C77" s="174">
        <v>10</v>
      </c>
    </row>
    <row r="78" spans="2:3" ht="18">
      <c r="B78" s="181"/>
      <c r="C78" s="174"/>
    </row>
  </sheetData>
  <mergeCells count="10">
    <mergeCell ref="A43:H45"/>
    <mergeCell ref="B4:K5"/>
    <mergeCell ref="B60:I61"/>
    <mergeCell ref="F54:G54"/>
    <mergeCell ref="F56:G56"/>
    <mergeCell ref="F52:H52"/>
    <mergeCell ref="F58:G58"/>
    <mergeCell ref="F55:G55"/>
    <mergeCell ref="F57:G57"/>
    <mergeCell ref="B52:C5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CONSIG. M.P.</vt:lpstr>
      <vt:lpstr>SALIDAS DIF.  MULTA</vt:lpstr>
      <vt:lpstr>JUZGADOS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2023-01-09T16:03:45Z</cp:lastPrinted>
  <dcterms:created xsi:type="dcterms:W3CDTF">2014-01-30T18:25:03Z</dcterms:created>
  <dcterms:modified xsi:type="dcterms:W3CDTF">2023-01-09T16:04:55Z</dcterms:modified>
</cp:coreProperties>
</file>